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85" windowWidth="13260" windowHeight="534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40"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N45" i="2"/>
  <c r="AO45" i="2"/>
  <c r="AP45" i="2"/>
  <c r="AJ45" i="2"/>
  <c r="AB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37" i="2"/>
  <c r="AK39" i="2"/>
  <c r="AG41" i="2"/>
  <c r="AQ41" i="2"/>
  <c r="AK43" i="2"/>
  <c r="AG44" i="2"/>
  <c r="AA45" i="2"/>
  <c r="AA47" i="2"/>
  <c r="AG49" i="2"/>
  <c r="AG54" i="2"/>
  <c r="AQ54" i="2"/>
  <c r="AG56" i="2"/>
  <c r="AA57" i="2"/>
  <c r="AA61" i="2"/>
  <c r="AK61" i="2"/>
  <c r="AG63" i="2"/>
  <c r="AA65" i="2"/>
  <c r="AG67" i="2"/>
  <c r="AA68" i="2"/>
  <c r="AK37" i="2"/>
  <c r="AG39" i="2"/>
  <c r="AA41" i="2"/>
  <c r="AG43"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D45" i="2" l="1"/>
  <c r="AC20" i="2"/>
  <c r="AA33" i="2"/>
  <c r="AG33" i="2"/>
  <c r="I2738" i="1"/>
  <c r="AC45" i="2"/>
  <c r="AG45" i="2" s="1"/>
  <c r="AK31" i="2"/>
  <c r="AA37" i="2"/>
  <c r="AQ37" i="2"/>
  <c r="AK41" i="2"/>
  <c r="AR41" i="2" s="1"/>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AG42" i="2"/>
  <c r="J58" i="1"/>
  <c r="J2244" i="1"/>
  <c r="J2472"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Z26" i="2" l="1"/>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J247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J3214" i="1" l="1"/>
  <c r="Z53" i="2"/>
  <c r="AI53" i="2"/>
  <c r="AA51" i="2"/>
  <c r="AR51" i="2" s="1"/>
  <c r="AI55" i="2"/>
  <c r="AR20" i="2"/>
  <c r="AK26" i="2"/>
  <c r="Y53" i="2"/>
  <c r="J196" i="1"/>
  <c r="AA26" i="2"/>
  <c r="J598" i="1"/>
  <c r="AH53"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A53" i="2" l="1"/>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<sst xmlns="http://schemas.openxmlformats.org/spreadsheetml/2006/main" count="21282" uniqueCount="5662">
  <si>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</si>
  <si>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</si>
  <si>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</si>
  <si>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</si>
  <si>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</si>
  <si>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</si>
  <si>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</si>
  <si>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</si>
  <si>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</si>
  <si>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</si>
  <si>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</si>
  <si>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</si>
  <si>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</si>
  <si>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</si>
  <si>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</si>
  <si>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</si>
  <si>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</si>
  <si>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</si>
  <si>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</si>
  <si>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</si>
  <si>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</si>
  <si>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</si>
  <si>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</si>
  <si>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</si>
  <si>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</si>
  <si>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</si>
  <si>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</si>
  <si>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</si>
  <si>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</si>
  <si>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</si>
  <si>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</si>
  <si>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</si>
  <si>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</si>
  <si>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</si>
  <si>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</si>
  <si>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</si>
  <si>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</si>
  <si>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</si>
  <si>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</si>
  <si>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</si>
  <si>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</si>
  <si>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</si>
  <si>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</si>
  <si>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</si>
  <si>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</si>
  <si>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</si>
  <si>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</si>
  <si>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</si>
  <si>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</si>
  <si>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</si>
  <si>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</si>
  <si>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</si>
  <si>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</si>
  <si>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</si>
  <si>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</si>
  <si>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</si>
  <si>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</si>
  <si>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</si>
  <si>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</si>
  <si>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</si>
  <si>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</si>
  <si>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</si>
  <si>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</si>
  <si>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</si>
  <si>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</si>
  <si>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</si>
  <si>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</si>
  <si>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</si>
  <si>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</si>
  <si>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</si>
  <si>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</si>
  <si>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</si>
  <si>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</si>
  <si>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</si>
  <si>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</si>
  <si>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</si>
  <si>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</si>
  <si>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</si>
  <si>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</si>
  <si>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</si>
  <si>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</si>
  <si>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</si>
  <si>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</si>
  <si>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</si>
  <si>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</si>
  <si>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</si>
  <si>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</si>
  <si>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</si>
  <si>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</si>
  <si>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</si>
  <si>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</si>
  <si>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</si>
  <si>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</si>
  <si>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</si>
  <si>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</si>
  <si>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</si>
  <si>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</si>
  <si>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</si>
  <si>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</si>
  <si>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</si>
  <si>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</si>
  <si>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</si>
  <si>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</si>
  <si>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</si>
  <si>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</si>
  <si>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</si>
  <si>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</si>
  <si>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</si>
  <si>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</si>
  <si>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</si>
  <si>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</si>
  <si>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</si>
  <si>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</si>
  <si>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</si>
  <si>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</si>
  <si>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</si>
  <si>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</si>
  <si>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</si>
  <si>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</si>
  <si>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</si>
  <si>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</si>
  <si>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</si>
  <si>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</si>
  <si>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</si>
  <si>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</si>
  <si>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</si>
  <si>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</si>
  <si>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</si>
  <si>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</si>
  <si>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</si>
  <si>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</si>
  <si>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</si>
  <si>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</si>
  <si>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</si>
  <si>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</si>
  <si>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</si>
  <si>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</si>
  <si>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</si>
  <si>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</si>
  <si>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</si>
  <si>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</si>
  <si>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</si>
  <si>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</si>
  <si>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</si>
  <si>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</si>
  <si>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</si>
  <si>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</si>
  <si>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</si>
  <si>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</si>
  <si>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</si>
  <si>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</si>
  <si>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</si>
  <si>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</si>
  <si>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</si>
  <si>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</si>
  <si>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</si>
  <si>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</si>
  <si>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</si>
  <si>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</si>
  <si>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</si>
  <si>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</si>
  <si>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</si>
  <si>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</si>
  <si>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</si>
  <si>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</si>
  <si>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</si>
  <si>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</si>
  <si>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</si>
  <si>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</si>
  <si>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</si>
  <si>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</si>
  <si>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</si>
  <si>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</si>
  <si>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</si>
  <si>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</si>
  <si>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</si>
  <si>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</si>
  <si>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</si>
  <si>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</si>
  <si>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</si>
  <si>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</si>
  <si>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</si>
  <si>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</si>
  <si>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</si>
  <si>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</si>
  <si>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</si>
  <si>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</si>
  <si>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</si>
  <si>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</si>
  <si>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</si>
  <si>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</si>
  <si>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</si>
  <si>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</si>
  <si>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</si>
  <si>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</si>
  <si>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</si>
  <si>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</si>
  <si>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</si>
  <si>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</si>
  <si>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</si>
  <si>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</si>
  <si>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</si>
  <si>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</si>
  <si>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</si>
  <si>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</si>
  <si>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</si>
  <si>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</si>
  <si>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</si>
  <si>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</si>
  <si>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</si>
  <si>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</si>
  <si>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</si>
  <si>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</si>
  <si>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</si>
  <si>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</si>
  <si>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</si>
  <si>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</si>
  <si>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</si>
  <si>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</si>
  <si>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</si>
  <si>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</si>
  <si>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</si>
  <si>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</si>
  <si>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</si>
  <si>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</si>
  <si>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</si>
  <si>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</si>
  <si>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</si>
  <si>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</si>
  <si>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</si>
  <si>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</si>
  <si>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</si>
  <si>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</si>
  <si>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</si>
  <si>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</si>
  <si>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</si>
  <si>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</si>
  <si>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</si>
  <si>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</si>
  <si>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</si>
  <si>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</si>
  <si>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</si>
  <si>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</si>
  <si>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</si>
  <si>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</si>
  <si>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</si>
  <si>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</si>
  <si>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</si>
  <si>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</si>
  <si>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</si>
  <si>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</si>
  <si>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</si>
  <si>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</si>
  <si>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</si>
  <si>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</si>
  <si>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</si>
  <si>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</si>
  <si>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</si>
  <si>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</si>
  <si>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</si>
  <si>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</si>
  <si>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</si>
  <si>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</si>
  <si>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</si>
  <si>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</si>
  <si>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</si>
  <si>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</si>
  <si>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</si>
  <si>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</si>
  <si>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</si>
  <si>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</si>
  <si>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</si>
  <si>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</si>
  <si>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</si>
  <si>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</si>
  <si>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</si>
  <si>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</si>
  <si>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</si>
  <si>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</si>
  <si>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</si>
  <si>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</si>
  <si>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</si>
  <si>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</si>
  <si>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</si>
  <si>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</si>
  <si>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</si>
  <si>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</si>
  <si>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</si>
  <si>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</si>
  <si>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</si>
  <si>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</si>
  <si>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</si>
  <si>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</si>
  <si>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</si>
  <si>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</si>
  <si>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</si>
  <si>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</si>
  <si>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</si>
  <si>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</si>
  <si>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</si>
  <si>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</si>
  <si>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</si>
  <si>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</si>
  <si>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</si>
  <si>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</si>
  <si>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</si>
  <si>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</si>
  <si>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</si>
  <si>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</si>
  <si>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</si>
  <si>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</si>
  <si>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</si>
  <si>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</si>
  <si>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</si>
  <si>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</si>
  <si>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</si>
  <si>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</si>
  <si>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</si>
  <si>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</si>
  <si>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</si>
  <si>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</si>
  <si>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</si>
  <si>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</si>
  <si>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</si>
  <si>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</si>
  <si>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</si>
  <si>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</si>
  <si>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</si>
  <si>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</si>
  <si>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</si>
  <si>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</si>
  <si>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</si>
  <si>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</si>
  <si>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</si>
  <si>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</si>
  <si>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</si>
  <si>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</si>
  <si>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</si>
  <si>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</si>
  <si>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</si>
  <si>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</si>
  <si>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</si>
  <si>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</si>
  <si>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</si>
  <si>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</si>
  <si>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</si>
  <si>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</si>
  <si>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</si>
  <si>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</si>
  <si>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</si>
  <si>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</si>
  <si>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</si>
  <si>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</si>
  <si>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</si>
  <si>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</si>
  <si>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</si>
  <si>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</si>
  <si>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</si>
  <si>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</si>
  <si>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</si>
  <si>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</si>
  <si>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</si>
  <si>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</si>
  <si>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</si>
  <si>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</si>
  <si>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</si>
  <si>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</si>
  <si>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</si>
  <si>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</si>
  <si>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</si>
  <si>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</si>
  <si>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</si>
  <si>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</si>
  <si>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</si>
  <si>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</si>
  <si>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</si>
  <si>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</si>
  <si>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</si>
  <si>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</si>
  <si>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</si>
  <si>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</si>
  <si>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</si>
  <si>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</si>
  <si>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</si>
  <si>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</si>
  <si>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</si>
  <si>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</si>
  <si>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</si>
  <si>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</si>
  <si>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</si>
  <si>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</si>
  <si>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</si>
  <si>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</si>
  <si>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</si>
  <si>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</si>
  <si>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</si>
  <si>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</si>
  <si>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</si>
  <si>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</si>
  <si>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</si>
  <si>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</si>
  <si>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</si>
  <si>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</si>
  <si>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</si>
  <si>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</si>
  <si>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</si>
  <si>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</si>
  <si>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</si>
  <si>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</si>
  <si>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</si>
  <si>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</si>
  <si>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</si>
  <si>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</si>
  <si>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</si>
  <si>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</si>
  <si>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</si>
  <si>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</si>
  <si>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</si>
  <si>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</si>
  <si>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</si>
  <si>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</si>
  <si>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</si>
  <si>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</si>
  <si>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</si>
  <si>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</si>
  <si>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</si>
  <si>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</si>
  <si>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</si>
  <si>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</si>
  <si>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</si>
  <si>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</si>
  <si>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</si>
  <si>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</si>
  <si>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</si>
  <si>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</si>
  <si>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</si>
  <si>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</si>
  <si>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</si>
  <si>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</si>
  <si>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</si>
  <si>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</si>
  <si>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</si>
  <si>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</si>
  <si>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</si>
  <si>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</si>
  <si>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</si>
  <si>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</si>
  <si>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</si>
  <si>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</si>
  <si>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</si>
  <si>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</si>
  <si>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</si>
  <si>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</si>
  <si>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</si>
  <si>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</si>
  <si>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</si>
  <si>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</si>
  <si>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</si>
  <si>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</si>
  <si>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</si>
  <si>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</si>
  <si>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</si>
  <si>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</si>
  <si>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</si>
  <si>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</si>
  <si>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</si>
  <si>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</si>
  <si>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</si>
  <si>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</si>
  <si>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</si>
  <si>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</si>
  <si>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</si>
  <si>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</si>
  <si>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</si>
  <si>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</si>
  <si>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</si>
  <si>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</si>
  <si>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</si>
  <si>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</si>
  <si>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</si>
  <si>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</si>
  <si>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</si>
  <si>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</si>
  <si>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</si>
  <si>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</si>
  <si>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</si>
  <si>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</si>
  <si>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</si>
  <si>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</si>
  <si>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</si>
  <si>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</si>
  <si>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</si>
  <si>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</si>
  <si>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</si>
  <si>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</si>
  <si>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</si>
  <si>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</si>
  <si>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</si>
  <si>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</si>
  <si>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</si>
  <si>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</si>
  <si>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</si>
  <si>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</si>
  <si>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</si>
  <si>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</si>
  <si>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</si>
  <si>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</si>
  <si>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</si>
  <si>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</si>
  <si>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</si>
  <si>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</si>
  <si>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</si>
  <si>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</si>
  <si>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</si>
  <si>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</si>
  <si>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</si>
  <si>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</si>
  <si>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</si>
  <si>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</si>
  <si>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</si>
  <si>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</si>
  <si>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</si>
  <si>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</si>
  <si>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</si>
  <si>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</si>
  <si>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</si>
  <si>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</si>
  <si>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</si>
  <si>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</si>
  <si>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</si>
  <si>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</si>
  <si>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</si>
  <si>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</si>
  <si>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</si>
  <si>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</si>
  <si>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</si>
  <si>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</si>
  <si>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</si>
  <si>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</si>
  <si>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</si>
  <si>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</si>
  <si>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</si>
  <si>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</si>
  <si>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</si>
  <si>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</si>
  <si>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</si>
  <si>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</si>
  <si>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</si>
  <si>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</si>
  <si>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</si>
  <si>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</si>
  <si>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</si>
  <si>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</si>
  <si>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</si>
  <si>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</si>
  <si>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</si>
  <si>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</si>
  <si>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</si>
  <si>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</si>
  <si>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</si>
  <si>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</si>
  <si>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</si>
  <si>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</si>
  <si>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</si>
  <si>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</si>
  <si>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</si>
  <si>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</si>
  <si>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</si>
  <si>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</si>
  <si>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</si>
  <si>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</si>
  <si>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</si>
  <si>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</si>
  <si>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</si>
  <si>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</si>
  <si>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</si>
  <si>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</si>
  <si>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</si>
  <si>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</si>
  <si>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</si>
  <si>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</si>
  <si>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</si>
  <si>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</si>
  <si>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</si>
  <si>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</si>
  <si>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</si>
  <si>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</si>
  <si>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</si>
  <si>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</si>
  <si>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</si>
  <si>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</si>
  <si>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</si>
  <si>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</si>
  <si>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</si>
  <si>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</si>
  <si>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</si>
  <si>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</si>
  <si>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</si>
  <si>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</si>
  <si>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</si>
  <si>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</si>
  <si>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</si>
  <si>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</si>
  <si>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</si>
  <si>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</si>
  <si>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</si>
  <si>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</si>
  <si>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</si>
  <si>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</si>
  <si>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</si>
  <si>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</si>
  <si>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</si>
  <si>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</si>
  <si>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</si>
  <si>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</si>
  <si>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</si>
  <si>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</si>
  <si>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</si>
  <si>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</si>
  <si>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</si>
  <si>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</si>
  <si>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</si>
  <si>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</si>
  <si>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</si>
  <si>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</si>
  <si>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</si>
  <si>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</si>
  <si>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</si>
  <si>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</si>
  <si>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</si>
  <si>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</si>
  <si>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</si>
  <si>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</si>
  <si>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</si>
  <si>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</si>
  <si>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</si>
  <si>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</si>
  <si>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</si>
  <si>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</si>
  <si>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</si>
  <si>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</si>
  <si>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</si>
  <si>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</si>
  <si>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</si>
  <si>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</si>
  <si>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</si>
  <si>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</si>
  <si>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</si>
  <si>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</si>
  <si>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</si>
  <si>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</si>
  <si>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</si>
  <si>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</si>
  <si>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</si>
  <si>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</si>
  <si>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</si>
  <si>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</si>
  <si>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</si>
  <si>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</si>
  <si>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</si>
  <si>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</si>
  <si>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</si>
  <si>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</si>
  <si>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</si>
  <si>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</si>
  <si>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</si>
  <si>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</si>
  <si>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</si>
  <si>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</si>
  <si>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</si>
  <si>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</si>
  <si>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</si>
  <si>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</si>
  <si>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</si>
  <si>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</si>
  <si>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</si>
  <si>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</si>
  <si>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</si>
  <si>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</si>
  <si>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</si>
  <si>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</si>
  <si>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</si>
  <si>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</si>
  <si>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</si>
  <si>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</si>
  <si>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</si>
  <si>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</si>
  <si>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</si>
  <si>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</si>
  <si>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</si>
  <si>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</si>
  <si>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</si>
  <si>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</si>
  <si>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</si>
  <si>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</si>
  <si>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</si>
  <si>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</si>
  <si>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</si>
  <si>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</si>
  <si>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</si>
  <si>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</si>
  <si>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</si>
  <si>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</si>
  <si>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</si>
  <si>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</si>
  <si>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</si>
  <si>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</si>
  <si>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</si>
  <si>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</si>
  <si>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</si>
  <si>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</si>
  <si>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</si>
  <si>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</si>
  <si>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</si>
  <si>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</si>
  <si>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</si>
  <si>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</si>
  <si>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</si>
  <si>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</si>
  <si>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</si>
  <si>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</si>
  <si>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</si>
  <si>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</si>
  <si>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</si>
  <si>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</si>
  <si>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</si>
  <si>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</si>
  <si>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</si>
  <si>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</si>
  <si>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</si>
  <si>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</si>
  <si>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</si>
  <si>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</si>
  <si>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</si>
  <si>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</si>
  <si>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</si>
  <si>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</si>
  <si>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</si>
  <si>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</si>
  <si>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</si>
  <si>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</si>
  <si>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</si>
  <si>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</si>
  <si>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</si>
  <si>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</si>
  <si>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</si>
  <si>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</si>
  <si>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</si>
  <si>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</si>
  <si>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</si>
  <si>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</si>
  <si>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</si>
  <si>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</si>
  <si>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</si>
  <si>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</si>
  <si>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</si>
  <si>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</si>
  <si>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</si>
  <si>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</si>
  <si>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</si>
  <si>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</si>
  <si>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</si>
  <si>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</si>
  <si>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</si>
  <si>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</si>
  <si>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</si>
  <si>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</si>
  <si>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</si>
  <si>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</si>
  <si>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</si>
  <si>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</si>
  <si>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</si>
  <si>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</si>
  <si>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</si>
  <si>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</si>
  <si>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</si>
  <si>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</si>
  <si>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</si>
  <si>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</si>
  <si>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</si>
  <si>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</si>
  <si>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</si>
  <si>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</si>
  <si>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</si>
  <si>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</si>
  <si>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</si>
  <si>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</si>
  <si>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</si>
  <si>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</si>
  <si>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</si>
  <si>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</si>
  <si>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</si>
  <si>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</si>
  <si>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</si>
  <si>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</si>
  <si>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</si>
  <si>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</si>
  <si>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</si>
  <si>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</si>
  <si>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</si>
  <si>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</si>
  <si>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</si>
  <si>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</si>
  <si>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</si>
  <si>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</si>
  <si>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</si>
  <si>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</si>
  <si>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</si>
  <si>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</si>
  <si>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</si>
  <si>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</si>
  <si>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</si>
  <si>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</si>
  <si>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</si>
  <si>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</si>
  <si>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</si>
  <si>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</si>
  <si>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</si>
  <si>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</si>
  <si>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</si>
  <si>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</si>
  <si>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</si>
  <si>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</si>
  <si>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</si>
  <si>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</si>
  <si>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</si>
  <si>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</si>
  <si>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</si>
  <si>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</si>
  <si>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</si>
  <si>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</si>
  <si>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</si>
  <si>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</si>
  <si>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</si>
  <si>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</si>
  <si>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</si>
  <si>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</si>
  <si>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</si>
  <si>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</si>
  <si>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</si>
  <si>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</si>
  <si>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</si>
  <si>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</si>
  <si>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</si>
  <si>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</si>
  <si>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</si>
  <si>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</si>
  <si>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</si>
  <si>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</si>
  <si>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</si>
  <si>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</si>
  <si>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</si>
  <si>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</si>
  <si>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</si>
  <si>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</si>
  <si>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</si>
  <si>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</si>
  <si>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</si>
  <si>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</si>
  <si>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</si>
  <si>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</si>
  <si>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</si>
  <si>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</si>
  <si>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</si>
  <si>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</si>
  <si>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</si>
  <si>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</si>
  <si>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</si>
  <si>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</si>
  <si>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</si>
  <si>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</si>
  <si>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</si>
  <si>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</si>
  <si>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</si>
  <si>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</si>
  <si>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</si>
  <si>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</si>
  <si>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</si>
  <si>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</si>
  <si>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</si>
  <si>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</si>
  <si>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</si>
  <si>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</si>
  <si>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</si>
  <si>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</si>
  <si>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</si>
  <si>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</si>
  <si>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</si>
  <si>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</si>
  <si>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</si>
  <si>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</si>
  <si>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</si>
  <si>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</si>
  <si>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</si>
  <si>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</si>
  <si>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</si>
  <si>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</si>
  <si>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</si>
  <si>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</si>
  <si>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</si>
  <si>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</si>
  <si>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</si>
  <si>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</si>
  <si>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</si>
  <si>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</si>
  <si>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</si>
  <si>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</si>
  <si>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</si>
  <si>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</si>
  <si>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</si>
  <si>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</si>
  <si>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</si>
  <si>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</si>
  <si>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</si>
  <si>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</si>
  <si>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</si>
  <si>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</si>
  <si>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</si>
  <si>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</si>
  <si>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</si>
  <si>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</si>
  <si>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</si>
  <si>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</si>
  <si>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</si>
  <si>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</si>
  <si>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</si>
  <si>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</si>
  <si>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</si>
  <si>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</si>
  <si>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</si>
  <si>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</si>
  <si>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</si>
  <si>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</si>
  <si>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</si>
  <si>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</si>
  <si>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</si>
  <si>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</si>
  <si>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</si>
  <si>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</si>
  <si>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</si>
  <si>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</si>
  <si>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</si>
  <si>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</si>
  <si>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</si>
  <si>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</si>
  <si>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</si>
  <si>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</si>
  <si>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</si>
  <si>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</si>
  <si>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</si>
  <si>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</si>
  <si>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</si>
  <si>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</si>
  <si>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</si>
  <si>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</si>
  <si>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</si>
  <si>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</si>
  <si>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</si>
  <si>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</si>
  <si>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</si>
  <si>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</si>
  <si>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</si>
  <si>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</si>
  <si>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</si>
  <si>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</si>
  <si>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</si>
  <si>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</si>
  <si>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</si>
  <si>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</si>
  <si>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</si>
  <si>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</si>
  <si>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</si>
  <si>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</si>
  <si>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</si>
  <si>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</si>
  <si>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</si>
  <si>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</si>
  <si>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</si>
  <si>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</si>
  <si>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</si>
  <si>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</si>
  <si>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</si>
  <si>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</si>
  <si>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</si>
  <si>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</si>
  <si>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</si>
  <si>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</si>
  <si>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</si>
  <si>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</si>
  <si>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</si>
  <si>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</si>
  <si>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</si>
  <si>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</si>
  <si>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</si>
  <si>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</si>
  <si>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</si>
  <si>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</si>
  <si>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</si>
  <si>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</si>
  <si>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</si>
  <si>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</si>
  <si>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</si>
  <si>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</si>
  <si>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</si>
  <si>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</si>
  <si>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</si>
  <si>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</si>
  <si>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</si>
  <si>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</si>
  <si>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</si>
  <si>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</si>
  <si>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</si>
  <si>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</si>
  <si>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</si>
  <si>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</si>
  <si>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</si>
  <si>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</si>
  <si>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</si>
  <si>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</si>
  <si>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</si>
  <si>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</si>
  <si>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</si>
  <si>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</si>
  <si>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</si>
  <si>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</si>
  <si>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</si>
  <si>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</si>
  <si>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</si>
  <si>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</si>
  <si>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</si>
  <si>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</si>
  <si>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</si>
  <si>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</si>
  <si>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</si>
  <si>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</si>
  <si>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</si>
  <si>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</si>
  <si>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</si>
  <si>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</si>
  <si>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</si>
  <si>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</si>
  <si>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</si>
  <si>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</si>
  <si>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</si>
  <si>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</si>
  <si>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</si>
  <si>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</si>
  <si>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</si>
  <si>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</si>
  <si>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</si>
  <si>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</si>
  <si>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</si>
  <si>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</si>
  <si>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</si>
  <si>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</si>
  <si>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</si>
  <si>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</si>
  <si>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</si>
  <si>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</si>
  <si>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</si>
  <si>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</si>
  <si>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</si>
  <si>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</si>
  <si>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</si>
  <si>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</si>
  <si>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</si>
  <si>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</si>
  <si>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</si>
  <si>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</si>
  <si>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</si>
  <si>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</si>
  <si>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</si>
  <si>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</si>
  <si>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</si>
  <si>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</si>
  <si>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</si>
  <si>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</si>
  <si>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</si>
  <si>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</si>
  <si>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</si>
  <si>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</si>
  <si>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</si>
  <si>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</si>
  <si>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</si>
  <si>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</si>
  <si>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</si>
  <si>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</si>
  <si>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</si>
  <si>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</si>
  <si>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</si>
  <si>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</si>
  <si>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</si>
  <si>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</si>
  <si>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</si>
  <si>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</si>
  <si>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</si>
  <si>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</si>
  <si>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</si>
  <si>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</si>
  <si>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</si>
  <si>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</si>
  <si>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</si>
  <si>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</si>
  <si>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</si>
  <si>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</si>
  <si>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</si>
  <si>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</si>
  <si>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</si>
  <si>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</si>
  <si>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</si>
  <si>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</si>
  <si>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</si>
  <si>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</si>
  <si>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</si>
  <si>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</si>
  <si>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</si>
  <si>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</si>
  <si>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</si>
  <si>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</si>
  <si>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</si>
  <si>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</si>
  <si>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</si>
  <si>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</si>
  <si>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</si>
  <si>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</si>
  <si>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</si>
  <si>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</si>
  <si>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</si>
  <si>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</si>
  <si>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</si>
  <si>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</si>
  <si>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</si>
  <si>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</si>
  <si>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</si>
  <si>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</si>
  <si>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</si>
  <si>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</si>
  <si>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</si>
  <si>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</si>
  <si>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</si>
  <si>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</si>
  <si>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</si>
  <si>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</si>
  <si>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</si>
  <si>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</si>
  <si>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</si>
  <si>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</si>
  <si>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</si>
  <si>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</si>
  <si>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</si>
  <si>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</si>
  <si>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</si>
  <si>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</si>
  <si>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</si>
  <si>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</si>
  <si>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</si>
  <si>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</si>
  <si>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</si>
  <si>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</si>
  <si>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</si>
  <si>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</si>
  <si>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</si>
  <si>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</si>
  <si>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</si>
  <si>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</si>
  <si>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</si>
  <si>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</si>
  <si>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</si>
  <si>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</si>
  <si>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</si>
  <si>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</si>
  <si>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</si>
  <si>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</si>
  <si>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</si>
  <si>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</si>
  <si>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</si>
  <si>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</si>
  <si>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</si>
  <si>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</si>
  <si>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</si>
  <si>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</si>
  <si>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</si>
  <si>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</si>
  <si>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</si>
  <si>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</si>
  <si>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</si>
  <si>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</si>
  <si>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</si>
  <si>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</si>
  <si>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</si>
  <si>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</si>
  <si>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</si>
  <si>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</si>
  <si>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</si>
  <si>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</si>
  <si>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</si>
  <si>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</si>
  <si>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</si>
  <si>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</si>
  <si>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</si>
  <si>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</si>
  <si>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</si>
  <si>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</si>
  <si>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</si>
  <si>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</si>
  <si>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</si>
  <si>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</si>
  <si>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</si>
  <si>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</si>
  <si>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</si>
  <si>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</si>
  <si>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</si>
  <si>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</si>
  <si>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</si>
  <si>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</si>
  <si>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</si>
  <si>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</si>
  <si>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</si>
  <si>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</si>
  <si>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</si>
  <si>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</si>
  <si>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</si>
  <si>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</si>
  <si>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</si>
  <si>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</si>
  <si>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</si>
  <si>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</si>
  <si>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</si>
  <si>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</si>
  <si>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</si>
  <si>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</si>
  <si>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</si>
  <si>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</si>
  <si>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</si>
  <si>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</si>
  <si>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</si>
  <si>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</si>
  <si>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</si>
  <si>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</si>
  <si>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</si>
  <si>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</si>
  <si>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</si>
  <si>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</si>
  <si>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</si>
  <si>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</si>
  <si>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</si>
  <si>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</si>
  <si>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</si>
  <si>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</si>
  <si>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</si>
  <si>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</si>
  <si>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</si>
  <si>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</si>
  <si>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</si>
  <si>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</si>
  <si>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</si>
  <si>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</si>
  <si>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</si>
  <si>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</si>
  <si>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</si>
  <si>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</si>
  <si>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</si>
  <si>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</si>
  <si>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</si>
  <si>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</si>
  <si>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</si>
  <si>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</si>
  <si>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</si>
  <si>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</si>
  <si>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</si>
  <si>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</si>
  <si>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</si>
  <si>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</si>
  <si>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</si>
  <si>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</si>
  <si>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</si>
  <si>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</si>
  <si>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</si>
  <si>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</si>
  <si>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</si>
  <si>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</si>
  <si>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</si>
  <si>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</si>
  <si>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</si>
  <si>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</si>
  <si>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</si>
  <si>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</si>
  <si>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</si>
  <si>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</si>
  <si>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</si>
  <si>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</si>
  <si>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</si>
  <si>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</si>
  <si>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</si>
  <si>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</si>
  <si>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</si>
  <si>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</si>
  <si>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</si>
  <si>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</si>
  <si>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</si>
  <si>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</si>
  <si>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</si>
  <si>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</si>
  <si>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</si>
  <si>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</si>
  <si>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</si>
  <si>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</si>
  <si>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</si>
  <si>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</si>
  <si>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</si>
  <si>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</si>
  <si>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</si>
  <si>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</si>
  <si>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</si>
  <si>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</si>
  <si>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</si>
  <si>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</si>
  <si>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</si>
  <si>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</si>
  <si>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</si>
  <si>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</si>
  <si>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</si>
  <si>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</si>
  <si>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</si>
  <si>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</si>
  <si>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</si>
  <si>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</si>
  <si>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</si>
  <si>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</si>
  <si>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</si>
  <si>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</si>
  <si>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</si>
  <si>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</si>
  <si>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</si>
  <si>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</si>
  <si>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</si>
  <si>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</si>
  <si>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</si>
  <si>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</si>
  <si>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</si>
  <si>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</si>
  <si>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</si>
  <si>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</si>
  <si>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</si>
  <si>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</si>
  <si>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</si>
  <si>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</si>
  <si>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</si>
  <si>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</si>
  <si>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</si>
  <si>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</si>
  <si>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</si>
  <si>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</si>
  <si>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</si>
  <si>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</si>
  <si>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</si>
  <si>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</si>
  <si>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</si>
  <si>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</si>
  <si>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</si>
  <si>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</si>
  <si>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</si>
  <si>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</si>
  <si>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</si>
  <si>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</si>
  <si>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</si>
  <si>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</si>
  <si>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</si>
  <si>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</si>
  <si>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</si>
  <si>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</si>
  <si>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</si>
  <si>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</si>
  <si>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</si>
  <si>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</si>
  <si>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</si>
  <si>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</si>
  <si>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</si>
  <si>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</si>
  <si>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</si>
  <si>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</si>
  <si>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</si>
  <si>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</si>
  <si>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</si>
  <si>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</si>
  <si>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</si>
  <si>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</si>
  <si>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</si>
  <si>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</si>
  <si>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</si>
  <si>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</si>
  <si>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</si>
  <si>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</si>
  <si>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</si>
  <si>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</si>
  <si>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</si>
  <si>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</si>
  <si>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</si>
  <si>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</si>
  <si>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</si>
  <si>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</si>
  <si>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</si>
  <si>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</si>
  <si>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</si>
  <si>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</si>
  <si>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</si>
  <si>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</si>
  <si>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</si>
  <si>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</si>
  <si>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</si>
  <si>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</si>
  <si>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</si>
  <si>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</si>
  <si>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</si>
  <si>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</si>
  <si>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</si>
  <si>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</si>
  <si>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</si>
  <si>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</si>
  <si>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</si>
  <si>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</si>
  <si>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</si>
  <si>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</si>
  <si>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</si>
  <si>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</si>
  <si>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</si>
  <si>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</si>
  <si>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</si>
  <si>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</si>
  <si>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</si>
  <si>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</si>
  <si>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</si>
  <si>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</si>
  <si>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</si>
  <si>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</si>
  <si>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</si>
  <si>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</si>
  <si>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</si>
  <si>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</si>
  <si>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</si>
  <si>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</si>
  <si>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</si>
  <si>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</si>
  <si>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</si>
  <si>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</si>
  <si>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</si>
  <si>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</si>
  <si>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</si>
  <si>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</si>
  <si>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</si>
  <si>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</si>
  <si>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</si>
  <si>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</si>
  <si>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</si>
  <si>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</si>
  <si>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</si>
  <si>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</si>
  <si>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</si>
  <si>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</si>
  <si>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</si>
  <si>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</si>
  <si>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</si>
  <si>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</si>
  <si>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</si>
  <si>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</si>
  <si>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</si>
  <si>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</si>
  <si>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</si>
  <si>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</si>
  <si>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</si>
  <si>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</si>
  <si>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</si>
  <si>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</si>
  <si>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</si>
  <si>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</si>
  <si>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</si>
  <si>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</si>
  <si>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</si>
  <si>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</si>
  <si>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</si>
  <si>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</si>
  <si>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</si>
  <si>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</si>
  <si>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</si>
  <si>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</si>
  <si>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</si>
  <si>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</si>
  <si>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</si>
  <si>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</si>
  <si>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</si>
  <si>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</si>
  <si>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</si>
  <si>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</si>
  <si>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</si>
  <si>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</si>
  <si>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</si>
  <si>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</si>
  <si>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</si>
  <si>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</si>
  <si>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</si>
  <si>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</si>
  <si>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</si>
  <si>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</si>
  <si>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</si>
  <si>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</si>
  <si>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</si>
  <si>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</si>
  <si>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</si>
  <si>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</si>
  <si>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</si>
  <si>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</si>
  <si>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</si>
  <si>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</si>
  <si>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</si>
  <si>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</si>
  <si>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</si>
  <si>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</si>
  <si>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</si>
  <si>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</si>
  <si>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</si>
  <si>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</si>
  <si>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</si>
  <si>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</si>
  <si>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</si>
  <si>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</si>
  <si>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</si>
  <si>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</si>
  <si>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</si>
  <si>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</si>
  <si>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</si>
  <si>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</si>
  <si>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</si>
  <si>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</si>
  <si>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</si>
  <si>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</si>
  <si>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</si>
  <si>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</si>
  <si>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</si>
  <si>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</si>
  <si>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</si>
  <si>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</si>
  <si>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</si>
  <si>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</si>
  <si>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</si>
  <si>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</si>
  <si>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</si>
  <si>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</si>
  <si>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</si>
  <si>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</si>
  <si>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</si>
  <si>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</si>
  <si>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</si>
  <si>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</si>
  <si>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</si>
  <si>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</si>
  <si>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</si>
  <si>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</si>
  <si>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</si>
  <si>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</si>
  <si>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</si>
  <si>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</si>
  <si>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</si>
  <si>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</si>
  <si>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</si>
  <si>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</si>
  <si>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</si>
  <si>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</si>
  <si>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</si>
  <si>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</si>
  <si>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</si>
  <si>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</si>
  <si>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</si>
  <si>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</si>
  <si>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</si>
  <si>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</si>
  <si>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</si>
  <si>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</si>
  <si>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</si>
  <si>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</si>
  <si>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</si>
  <si>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</si>
  <si>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</si>
  <si>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</si>
  <si>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</si>
  <si>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</si>
  <si>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</si>
  <si>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</si>
  <si>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</si>
  <si>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</si>
  <si>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</si>
  <si>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</si>
  <si>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</si>
  <si>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</si>
  <si>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</si>
  <si>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</si>
  <si>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</si>
  <si>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</si>
  <si>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</si>
  <si>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</si>
  <si>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</si>
  <si>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</si>
  <si>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</si>
  <si>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</si>
  <si>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</si>
  <si>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</si>
  <si>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</si>
  <si>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</si>
  <si>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</si>
  <si>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</si>
  <si>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</si>
  <si>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</si>
  <si>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</si>
  <si>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</si>
  <si>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</si>
  <si>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</si>
  <si>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</si>
  <si>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</si>
  <si>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</si>
  <si>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</si>
  <si>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</si>
  <si>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</si>
  <si>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</si>
  <si>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</si>
  <si>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</si>
  <si>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</si>
  <si>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</si>
  <si>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</si>
  <si>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</si>
  <si>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</si>
  <si>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</si>
  <si>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</si>
  <si>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</si>
  <si>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</si>
  <si>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</si>
  <si>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</si>
  <si>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</si>
  <si>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</si>
  <si>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</si>
  <si>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</si>
  <si>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</si>
  <si>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</si>
  <si>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</si>
  <si>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</si>
  <si>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</si>
  <si>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</si>
  <si>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</si>
  <si>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</si>
  <si>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</si>
  <si>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</si>
  <si>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</si>
  <si>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</si>
  <si>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</si>
  <si>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</si>
  <si>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</si>
  <si>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</si>
  <si>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</si>
  <si>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</si>
  <si>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</si>
  <si>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</si>
  <si>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</si>
  <si>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</si>
  <si>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</si>
  <si>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</si>
  <si>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</si>
  <si>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</si>
  <si>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</si>
  <si>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</si>
  <si>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</si>
  <si>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</si>
  <si>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</si>
  <si>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</si>
  <si>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</si>
  <si>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</si>
  <si>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</si>
  <si>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</si>
  <si>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</si>
  <si>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</si>
  <si>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</si>
  <si>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</si>
  <si>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</si>
  <si>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</si>
  <si>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</si>
  <si>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</si>
  <si>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</si>
  <si>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</si>
  <si>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</si>
  <si>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</si>
  <si>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</si>
  <si>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</si>
  <si>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</si>
  <si>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</si>
  <si>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</si>
  <si>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</si>
  <si>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</si>
  <si>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</si>
  <si>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</si>
  <si>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</si>
  <si>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</si>
  <si>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</si>
  <si>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</si>
  <si>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</si>
  <si>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</si>
  <si>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</si>
  <si>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</si>
  <si>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</si>
  <si>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</si>
  <si>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</si>
  <si>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</si>
  <si>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</si>
  <si>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</si>
  <si>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</si>
  <si>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</si>
  <si>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</si>
  <si>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</si>
  <si>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</si>
  <si>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</si>
  <si>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</si>
  <si>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</si>
  <si>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</si>
  <si>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</si>
  <si>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</si>
  <si>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</si>
  <si>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</si>
  <si>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</si>
  <si>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</si>
  <si>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</si>
  <si>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</si>
  <si>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</si>
  <si>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</si>
  <si>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</si>
  <si>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</si>
  <si>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</si>
  <si>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</si>
  <si>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</si>
  <si>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</si>
  <si>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</si>
  <si>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</si>
  <si>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</si>
  <si>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</si>
  <si>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</si>
  <si>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</si>
  <si>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</si>
  <si>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</si>
  <si>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</si>
  <si>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</si>
  <si>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</si>
  <si>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</si>
  <si>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</si>
  <si>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</si>
  <si>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</si>
  <si>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</si>
  <si>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</si>
  <si>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</si>
  <si>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</si>
  <si>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</si>
  <si>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</si>
  <si>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</si>
  <si>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</si>
  <si>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</si>
  <si>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</si>
  <si>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</si>
  <si>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</si>
  <si>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</si>
  <si>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</si>
  <si>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</si>
  <si>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</si>
  <si>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</si>
  <si>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</si>
  <si>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</si>
  <si>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</si>
  <si>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</si>
  <si>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</si>
  <si>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</si>
  <si>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</si>
  <si>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</si>
  <si>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</si>
  <si>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</si>
  <si>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</si>
  <si>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</si>
  <si>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</si>
  <si>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</si>
  <si>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</si>
  <si>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</si>
  <si>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</si>
  <si>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</si>
  <si>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</si>
  <si>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</si>
  <si>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</si>
  <si>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</si>
  <si>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</si>
  <si>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</si>
  <si>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</si>
  <si>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</si>
  <si>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</si>
  <si>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</si>
  <si>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</si>
  <si>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</si>
  <si>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</si>
  <si>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</si>
  <si>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</si>
  <si>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</si>
  <si>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</si>
  <si>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</si>
  <si>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</si>
  <si>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</si>
  <si>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</si>
  <si>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</si>
  <si>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</si>
  <si>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</si>
  <si>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</si>
  <si>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</si>
  <si>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</si>
  <si>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</si>
  <si>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</si>
  <si>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</si>
  <si>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</si>
  <si>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</si>
  <si>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</si>
  <si>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</si>
  <si>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</si>
  <si>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</si>
  <si>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</si>
  <si>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</si>
  <si>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</si>
  <si>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</si>
  <si>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</si>
  <si>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</si>
  <si>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</si>
  <si>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</si>
  <si>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</si>
  <si>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</si>
  <si>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</si>
  <si>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</si>
  <si>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</si>
  <si>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</si>
  <si>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</si>
  <si>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</si>
  <si>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</si>
  <si>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</si>
  <si>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</si>
  <si>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</si>
  <si>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</si>
  <si>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</si>
  <si>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</si>
  <si>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</si>
  <si>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</si>
  <si>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</si>
  <si>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</si>
  <si>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</si>
  <si>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</si>
  <si>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</si>
  <si>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</si>
  <si>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</si>
  <si>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</si>
  <si>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</si>
  <si>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</si>
  <si>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</si>
  <si>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</si>
  <si>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</si>
  <si>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</si>
  <si>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</si>
  <si>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</si>
  <si>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</si>
  <si>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</si>
  <si>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</si>
  <si>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</si>
  <si>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</si>
  <si>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</si>
  <si>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</si>
  <si>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</si>
  <si>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</si>
  <si>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</si>
  <si>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</si>
  <si>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</si>
  <si>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</si>
  <si>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</si>
  <si>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</si>
  <si>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</si>
  <si>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</si>
  <si>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</si>
  <si>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</si>
  <si>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</si>
  <si>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</si>
  <si>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</si>
  <si>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</si>
  <si>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</si>
  <si>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</si>
  <si>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</si>
  <si>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</si>
  <si>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</si>
  <si>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</si>
  <si>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</si>
  <si>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</si>
  <si>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</si>
  <si>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</si>
  <si>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</si>
  <si>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</si>
  <si>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</si>
  <si>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</si>
  <si>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</si>
  <si>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</si>
  <si>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</si>
  <si>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</si>
  <si>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</si>
  <si>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</si>
  <si>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</si>
  <si>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</si>
  <si>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</si>
  <si>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</si>
  <si>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</si>
  <si>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</si>
  <si>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</si>
  <si>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</si>
  <si>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</si>
  <si>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</si>
  <si>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</si>
  <si>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</si>
  <si>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</si>
  <si>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</si>
  <si>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</si>
  <si>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</si>
  <si>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</si>
  <si>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</si>
  <si>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</si>
  <si>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</si>
  <si>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</si>
  <si>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</si>
  <si>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</si>
  <si>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</si>
  <si>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</si>
  <si>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</si>
  <si>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</si>
  <si>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</si>
  <si>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</si>
  <si>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</si>
  <si>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</si>
  <si>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</si>
  <si>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</si>
  <si>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</si>
  <si>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</si>
  <si>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</si>
  <si>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</si>
  <si>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</si>
  <si>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</si>
  <si>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</si>
  <si>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</si>
  <si>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</si>
  <si>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</si>
  <si>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</si>
  <si>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</si>
  <si>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</si>
  <si>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</si>
  <si>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</si>
  <si>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</si>
  <si>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</si>
  <si>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</si>
  <si>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</si>
  <si>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</si>
  <si>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</si>
  <si>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</si>
  <si>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</si>
  <si>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</si>
  <si>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</si>
  <si>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</si>
  <si>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</si>
  <si>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</si>
  <si>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</si>
  <si>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</si>
  <si>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</si>
  <si>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</si>
  <si>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</si>
  <si>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</si>
  <si>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</si>
  <si>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</si>
  <si>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</si>
  <si>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</si>
  <si>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</si>
  <si>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</si>
  <si>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</si>
  <si>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</si>
  <si>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</si>
  <si>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</si>
  <si>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</si>
  <si>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</si>
  <si>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</si>
  <si>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</si>
  <si>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</si>
  <si>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</si>
  <si>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</si>
  <si>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</si>
  <si>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</si>
  <si>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</si>
  <si>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</si>
  <si>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</si>
  <si>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</si>
  <si>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</si>
  <si>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</si>
  <si>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</si>
  <si>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</si>
  <si>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</si>
  <si>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</si>
  <si>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</si>
  <si>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</si>
  <si>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</si>
  <si>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</si>
  <si>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</si>
  <si>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</si>
  <si>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</si>
  <si>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</si>
  <si>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</si>
  <si>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</si>
  <si>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</si>
  <si>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</si>
  <si>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</si>
  <si>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</si>
  <si>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</si>
  <si>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</si>
  <si>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</si>
  <si>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</si>
  <si>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</si>
  <si>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</si>
  <si>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</si>
  <si>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</si>
  <si>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</si>
  <si>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</si>
  <si>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</si>
  <si>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</si>
  <si>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</si>
  <si>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</si>
  <si>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</si>
  <si>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</si>
  <si>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</si>
  <si>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</si>
  <si>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</si>
  <si>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</si>
  <si>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</si>
  <si>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</si>
  <si>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</si>
  <si>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</si>
  <si>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</si>
  <si>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</si>
  <si>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</si>
  <si>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</si>
  <si>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</si>
  <si>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</si>
  <si>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</si>
  <si>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</si>
  <si>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</si>
  <si>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</si>
  <si>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</si>
  <si>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</si>
  <si>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</si>
  <si>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</si>
  <si>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</si>
  <si>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</si>
  <si>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</si>
  <si>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</si>
  <si>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</si>
  <si>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</si>
  <si>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</si>
  <si>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</si>
  <si>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</si>
  <si>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</si>
  <si>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</si>
  <si>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</si>
  <si>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</si>
  <si>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</si>
  <si>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</si>
  <si>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</si>
  <si>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</si>
  <si>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</si>
  <si>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</si>
  <si>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</si>
  <si>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</si>
  <si>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</si>
  <si>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</si>
  <si>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</si>
  <si>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</si>
  <si>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</si>
  <si>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</si>
  <si>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</si>
  <si>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</si>
  <si>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</si>
  <si>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</si>
  <si>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</si>
  <si>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</si>
  <si>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</si>
  <si>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</si>
  <si>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</si>
  <si>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</si>
  <si>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</si>
  <si>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</si>
  <si>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</si>
  <si>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</si>
  <si>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</si>
  <si>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</si>
  <si>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</si>
  <si>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</si>
  <si>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</si>
  <si>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</si>
  <si>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</si>
  <si>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</si>
  <si>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</si>
  <si>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</si>
  <si>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</si>
  <si>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</si>
  <si>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</si>
  <si>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</si>
  <si>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</si>
  <si>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</si>
  <si>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</si>
  <si>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</si>
  <si>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</si>
  <si>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</si>
  <si>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</si>
  <si>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</si>
  <si>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</si>
  <si>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</si>
  <si>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</si>
  <si>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</si>
  <si>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</si>
  <si>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</si>
  <si>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</si>
  <si>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</si>
  <si>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</si>
  <si>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</si>
  <si>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</si>
  <si>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</si>
  <si>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</si>
  <si>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</si>
  <si>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</si>
  <si>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</si>
  <si>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</si>
  <si>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</si>
  <si>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</si>
  <si>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</si>
  <si>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</si>
  <si>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</si>
  <si>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</si>
  <si>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</si>
  <si>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</si>
  <si>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</si>
  <si>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</si>
  <si>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</si>
  <si>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</si>
  <si>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</si>
  <si>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</si>
  <si>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</si>
  <si>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</si>
  <si>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</si>
  <si>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</si>
  <si>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</si>
  <si>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</si>
  <si>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</si>
  <si>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</si>
  <si>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</si>
  <si>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</si>
  <si>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</si>
  <si>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</si>
  <si>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</si>
  <si>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</si>
  <si>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</si>
  <si>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</si>
  <si>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</si>
  <si>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</si>
  <si>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</si>
  <si>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</si>
  <si>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</si>
  <si>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</si>
  <si>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</si>
  <si>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</si>
  <si>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</si>
  <si>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</si>
  <si>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</si>
  <si>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</si>
  <si>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</si>
  <si>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</si>
  <si>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</si>
  <si>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</si>
  <si>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</si>
  <si>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</si>
  <si>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</si>
  <si>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</si>
  <si>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</si>
  <si>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</si>
  <si>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</si>
  <si>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</si>
  <si>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</si>
  <si>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</si>
  <si>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</si>
  <si>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</si>
  <si>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</si>
  <si>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</si>
  <si>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</si>
  <si>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</si>
  <si>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</si>
  <si>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</si>
  <si>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</si>
  <si>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</si>
  <si>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</si>
  <si>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</si>
  <si>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</si>
  <si>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</si>
  <si>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</si>
  <si>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</si>
  <si>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</si>
  <si>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</si>
  <si>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</si>
  <si>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</si>
  <si>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</si>
  <si>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</si>
  <si>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</si>
  <si>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</si>
  <si>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</si>
  <si>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</si>
  <si>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</si>
  <si>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</si>
  <si>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</si>
  <si>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</si>
  <si>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</si>
  <si>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</si>
  <si>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</si>
  <si>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</si>
  <si>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</si>
  <si>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</si>
  <si>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</si>
  <si>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</si>
  <si>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</si>
  <si>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</si>
  <si>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</si>
  <si>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</si>
  <si>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</si>
  <si>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</si>
  <si>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</si>
  <si>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</si>
  <si>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</si>
  <si>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</si>
  <si>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</si>
  <si>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</si>
  <si>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</si>
  <si>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</si>
  <si>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</si>
  <si>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</si>
  <si>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</si>
  <si>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</si>
  <si>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</si>
  <si>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</si>
  <si>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</si>
  <si>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</si>
  <si>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</si>
  <si>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</si>
  <si>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</si>
  <si>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</si>
  <si>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</si>
  <si>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</si>
  <si>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</si>
  <si>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</si>
  <si>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</si>
  <si>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</si>
  <si>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</si>
  <si>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</si>
  <si>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</si>
  <si>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</si>
  <si>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</si>
  <si>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</si>
  <si>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</si>
  <si>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</si>
  <si>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</si>
  <si>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</si>
  <si>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</si>
  <si>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</si>
  <si>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</si>
  <si>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</si>
  <si>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</si>
  <si>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</si>
  <si>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</si>
  <si>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</si>
  <si>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</si>
  <si>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</si>
  <si>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</si>
  <si>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</si>
  <si>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</si>
  <si>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</si>
  <si>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</si>
  <si>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</si>
  <si>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</si>
  <si>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</si>
  <si>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</si>
  <si>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</si>
  <si>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</si>
  <si>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</si>
  <si>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</si>
  <si>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</si>
  <si>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</si>
  <si>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</si>
  <si>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</si>
  <si>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</si>
  <si>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</si>
  <si>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</si>
  <si>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</si>
  <si>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</si>
  <si>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</si>
  <si>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</si>
  <si>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</si>
  <si>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</si>
  <si>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</si>
  <si>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</si>
  <si>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</si>
  <si>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</si>
  <si>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</si>
  <si>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</si>
  <si>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</si>
  <si>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</si>
  <si>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</si>
  <si>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</si>
  <si>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</si>
  <si>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</si>
  <si>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</si>
  <si>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</si>
  <si>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</si>
  <si>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</si>
  <si>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</si>
  <si>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</si>
  <si>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</si>
  <si>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</si>
  <si>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</si>
  <si>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</si>
  <si>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</si>
  <si>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</si>
  <si>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</si>
  <si>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</si>
  <si>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</si>
  <si>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</si>
  <si>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</si>
  <si>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</si>
  <si>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</si>
  <si>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</si>
  <si>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</si>
  <si>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</si>
  <si>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</si>
  <si>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</si>
  <si>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</si>
  <si>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</si>
  <si>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</si>
  <si>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</si>
  <si>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</si>
  <si>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</si>
  <si>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</si>
  <si>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</si>
  <si>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</si>
  <si>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</si>
  <si>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</si>
  <si>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</si>
  <si>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</si>
  <si>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</si>
  <si>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</si>
  <si>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</si>
  <si>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</si>
  <si>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</si>
  <si>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</si>
  <si>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</si>
  <si>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</si>
  <si>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</si>
  <si>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</si>
  <si>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</si>
  <si>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</si>
  <si>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</si>
  <si>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</si>
  <si>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</si>
  <si>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</si>
  <si>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</si>
  <si>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</si>
  <si>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</si>
  <si>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</si>
  <si>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</si>
  <si>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</si>
  <si>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</si>
  <si>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</si>
  <si>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</si>
  <si>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</si>
  <si>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</si>
  <si>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</si>
  <si>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</si>
  <si>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</si>
  <si>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</si>
  <si>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</si>
  <si>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</si>
  <si>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</si>
  <si>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</si>
  <si>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</si>
  <si>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</si>
  <si>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</si>
  <si>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</si>
  <si>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</si>
  <si>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</si>
  <si>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</si>
  <si>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</si>
  <si>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</si>
  <si>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</si>
  <si>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</si>
  <si>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</si>
  <si>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</si>
  <si>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</si>
  <si>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</si>
  <si>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</si>
  <si>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</si>
  <si>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</si>
  <si>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</si>
  <si>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</si>
  <si>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</si>
  <si>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</si>
  <si>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</si>
  <si>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</si>
  <si>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</si>
  <si>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</si>
  <si>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</si>
  <si>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</si>
  <si>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</si>
  <si>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</si>
  <si>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</si>
  <si>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</si>
  <si>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</si>
  <si>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</si>
  <si>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</si>
  <si>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</si>
  <si>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</si>
  <si>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</si>
  <si>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</si>
  <si>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</si>
  <si>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</si>
  <si>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</si>
  <si>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</si>
  <si>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</si>
  <si>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</si>
  <si>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</si>
  <si>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</si>
  <si>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</si>
  <si>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</si>
  <si>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</si>
  <si>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</si>
  <si>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</si>
  <si>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</si>
  <si>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</si>
  <si>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</si>
  <si>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</si>
  <si>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</si>
  <si>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</si>
  <si>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</si>
  <si>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</si>
  <si>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</si>
  <si>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</si>
  <si>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</si>
  <si>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</si>
  <si>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</si>
  <si>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</si>
  <si>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</si>
  <si>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</si>
  <si>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</si>
  <si>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</si>
  <si>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</si>
  <si>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</si>
  <si>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</si>
  <si>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</si>
  <si>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</si>
  <si>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</si>
  <si>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</si>
  <si>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</si>
  <si>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</si>
  <si>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</si>
  <si>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</si>
  <si>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</si>
  <si>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</si>
  <si>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</si>
  <si>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</si>
  <si>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</si>
  <si>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</si>
  <si>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</si>
  <si>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</si>
  <si>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</si>
  <si>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</si>
  <si>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</si>
  <si>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</si>
  <si>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</si>
  <si>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</si>
  <si>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</si>
  <si>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</si>
  <si>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</si>
  <si>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</si>
  <si>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</si>
  <si>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</si>
  <si>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</si>
  <si>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</si>
  <si>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</si>
  <si>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</si>
  <si>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</si>
  <si>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</si>
  <si>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</si>
  <si>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</si>
  <si>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</si>
  <si>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</si>
  <si>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</si>
  <si>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</si>
  <si>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</si>
  <si>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</si>
  <si>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</si>
  <si>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</si>
  <si>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</si>
  <si>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</si>
  <si>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</si>
  <si>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</si>
  <si>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</si>
  <si>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</si>
  <si>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</si>
  <si>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</si>
  <si>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</si>
  <si>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</si>
  <si>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</si>
  <si>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</si>
  <si>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</si>
  <si>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</si>
  <si>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</si>
  <si>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</si>
  <si>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</si>
  <si>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</si>
  <si>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</si>
  <si>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</si>
  <si>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</si>
  <si>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</si>
  <si>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</si>
  <si>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</si>
  <si>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</si>
  <si>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</si>
  <si>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</si>
  <si>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</si>
  <si>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</si>
  <si>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</si>
  <si>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</si>
  <si>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</si>
  <si>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</si>
  <si>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</si>
  <si>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</si>
  <si>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</si>
  <si>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</si>
  <si>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</si>
  <si>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</si>
  <si>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</si>
  <si>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</si>
  <si>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</si>
  <si>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</si>
  <si>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</si>
  <si>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</si>
  <si>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</si>
  <si>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</si>
  <si>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</si>
  <si>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</si>
  <si>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</si>
  <si>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</si>
  <si>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</si>
  <si>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</si>
  <si>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</si>
  <si>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</si>
  <si>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</si>
  <si>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</si>
  <si>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</si>
  <si>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</si>
  <si>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</si>
  <si>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</si>
  <si>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</si>
  <si>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</si>
  <si>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</si>
  <si>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</si>
  <si>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</si>
  <si>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</si>
  <si>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</si>
  <si>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</si>
  <si>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</si>
  <si>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</si>
  <si>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</si>
  <si>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</si>
  <si>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</si>
  <si>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</si>
  <si>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</si>
  <si>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</si>
  <si>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</si>
  <si>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</si>
  <si>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</si>
  <si>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</si>
  <si>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</si>
  <si>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</si>
  <si>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</si>
  <si>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</si>
  <si>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</si>
  <si>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</si>
  <si>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</si>
  <si>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</si>
  <si>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</si>
  <si>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</si>
  <si>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</si>
  <si>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</si>
  <si>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</si>
  <si>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</si>
  <si>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</si>
  <si>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</si>
  <si>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</si>
  <si>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</si>
  <si>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</si>
  <si>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</si>
  <si>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</si>
  <si>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</si>
  <si>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</si>
  <si>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</si>
  <si>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</si>
  <si>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</si>
  <si>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</si>
  <si>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</si>
  <si>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</si>
  <si>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</si>
  <si>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</si>
  <si>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</si>
  <si>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</si>
  <si>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</si>
  <si>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</si>
  <si>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</si>
  <si>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</si>
  <si>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</si>
  <si>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</si>
  <si>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</si>
  <si>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</si>
  <si>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</si>
  <si>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</si>
  <si>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</si>
  <si>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</si>
  <si>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</si>
  <si>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</si>
  <si>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</si>
  <si>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</si>
  <si>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</si>
  <si>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</si>
  <si>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</si>
  <si>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</si>
  <si>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</si>
  <si>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</si>
  <si>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</si>
  <si>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</si>
  <si>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</si>
  <si>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</si>
  <si>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</si>
  <si>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</si>
  <si>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</si>
  <si>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</si>
  <si>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</si>
  <si>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</si>
  <si>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</si>
  <si>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</si>
  <si>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</si>
  <si>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</si>
  <si>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</si>
  <si>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</si>
  <si>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</si>
  <si>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</si>
  <si>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</si>
  <si>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</si>
  <si>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</si>
  <si>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</si>
  <si>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</si>
  <si>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</si>
  <si>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</si>
  <si>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</si>
  <si>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</si>
  <si>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</si>
  <si>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</si>
  <si>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</si>
  <si>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</si>
  <si>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</si>
  <si>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</si>
  <si>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</si>
  <si>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</si>
  <si>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</si>
  <si>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</si>
  <si>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</si>
  <si>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</si>
  <si>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</si>
  <si>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</si>
  <si>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</si>
  <si>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</si>
  <si>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</si>
  <si>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</si>
  <si>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</si>
  <si>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</si>
  <si>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</si>
  <si>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</si>
  <si>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</si>
  <si>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</si>
  <si>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</si>
  <si>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</si>
  <si>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</si>
  <si>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</si>
  <si>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</si>
  <si>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</si>
  <si>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</si>
  <si>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</si>
  <si>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</si>
  <si>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</si>
  <si>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</si>
  <si>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</si>
  <si>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</si>
  <si>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</si>
  <si>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</si>
  <si>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</si>
  <si>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</si>
  <si>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</si>
  <si>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</si>
  <si>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</si>
  <si>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</si>
  <si>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</si>
  <si>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</si>
  <si>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</si>
  <si>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</si>
  <si>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</si>
  <si>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</si>
  <si>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</si>
  <si>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</si>
  <si>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</si>
  <si>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</si>
  <si>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</si>
  <si>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</si>
  <si>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</si>
  <si>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</si>
  <si>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</si>
  <si>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</si>
  <si>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</si>
  <si>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</si>
  <si>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</si>
  <si>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</si>
  <si>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</si>
  <si>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</si>
  <si>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</si>
  <si>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</si>
  <si>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</si>
  <si>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</si>
  <si>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</si>
  <si>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</si>
  <si>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</si>
  <si>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</si>
  <si>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</si>
  <si>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</si>
  <si>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</si>
  <si>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</si>
  <si>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</si>
  <si>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</si>
  <si>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</si>
  <si>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</si>
  <si>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</si>
  <si>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</si>
  <si>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</si>
  <si>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</si>
  <si>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</si>
  <si>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</si>
  <si>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</si>
  <si>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</si>
  <si>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</si>
  <si>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</si>
  <si>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</si>
  <si>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</si>
  <si>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</si>
  <si>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</si>
  <si>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</si>
  <si>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</si>
  <si>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</si>
  <si>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</si>
  <si>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</si>
  <si>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</si>
  <si>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</si>
  <si>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</si>
  <si>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</si>
  <si>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</si>
  <si>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</si>
  <si>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</si>
  <si>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</si>
  <si>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</si>
  <si>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</si>
  <si>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</si>
  <si>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</si>
  <si>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</si>
  <si>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</si>
  <si>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</si>
  <si>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</si>
  <si>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</si>
  <si>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</si>
  <si>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</si>
  <si>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</si>
  <si>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</si>
  <si>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</si>
  <si>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</si>
  <si>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</si>
  <si>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</si>
  <si>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</si>
  <si>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</si>
  <si>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</si>
  <si>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</si>
  <si>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</si>
  <si>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</si>
  <si>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</si>
  <si>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</si>
  <si>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</si>
  <si>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</si>
  <si>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</si>
  <si>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</si>
  <si>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</si>
  <si>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</si>
  <si>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</si>
  <si>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</si>
  <si>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</si>
  <si>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</si>
  <si>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</si>
  <si>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</si>
  <si>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</si>
  <si>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</si>
  <si>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</si>
  <si>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</si>
  <si>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</si>
  <si>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</si>
  <si>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</si>
  <si>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</si>
  <si>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</si>
  <si>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</si>
  <si>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</si>
  <si>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</si>
  <si>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</si>
  <si>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</si>
  <si>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</si>
  <si>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</si>
  <si>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</si>
  <si>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</si>
  <si>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</si>
  <si>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</si>
  <si>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</si>
  <si>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</si>
  <si>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</si>
  <si>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</si>
  <si>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</si>
  <si>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</si>
  <si>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</si>
  <si>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</si>
  <si>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</si>
  <si>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</si>
  <si>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</si>
  <si>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</si>
  <si>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</si>
  <si>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</si>
  <si>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</si>
  <si>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</si>
  <si>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</si>
  <si>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</si>
  <si>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</si>
  <si>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</si>
  <si>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</si>
  <si>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</si>
  <si>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</si>
  <si>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</si>
  <si>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</si>
  <si>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</si>
  <si>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</si>
  <si>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</si>
  <si>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</si>
  <si>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</si>
  <si>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</si>
  <si>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</si>
  <si>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</si>
  <si>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</si>
  <si>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</si>
  <si>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</si>
  <si>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</si>
  <si>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</si>
  <si>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</si>
  <si>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</si>
  <si>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</si>
  <si>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</si>
  <si>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</si>
  <si>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</si>
  <si>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</si>
  <si>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</si>
  <si>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</si>
  <si>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</si>
  <si>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</si>
  <si>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</si>
  <si>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</si>
  <si>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</si>
  <si>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</si>
  <si>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</si>
  <si>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</si>
  <si>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</si>
  <si>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</si>
  <si>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</si>
  <si>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</si>
  <si>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</si>
  <si>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</si>
  <si>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</si>
  <si>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</si>
  <si>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</si>
  <si>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</si>
  <si>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</si>
  <si>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</si>
  <si>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</si>
  <si>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</si>
  <si>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</si>
  <si>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</si>
  <si>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</si>
  <si>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</si>
  <si>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</si>
  <si>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</si>
  <si>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</si>
  <si>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</si>
  <si>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</si>
  <si>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</si>
  <si>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</si>
  <si>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</si>
  <si>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</si>
  <si>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</si>
  <si>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</si>
  <si>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</si>
  <si>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</si>
  <si>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</si>
  <si>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</si>
  <si>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</si>
  <si>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</si>
  <si>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</si>
  <si>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</si>
  <si>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</si>
  <si>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</si>
  <si>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</si>
  <si>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</si>
  <si>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</si>
  <si>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</si>
  <si>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</si>
  <si>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</si>
  <si>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</si>
  <si>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</si>
  <si>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</si>
  <si>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</si>
  <si>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</si>
  <si>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</si>
  <si>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</si>
  <si>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</si>
  <si>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</si>
  <si>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</si>
  <si>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</si>
  <si>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</si>
  <si>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</si>
  <si>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</si>
  <si>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</si>
  <si>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</si>
  <si>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</si>
  <si>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</si>
  <si>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</si>
  <si>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</si>
  <si>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</si>
  <si>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</si>
  <si>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</si>
  <si>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</si>
  <si>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</si>
  <si>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</si>
  <si>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</si>
  <si>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</si>
  <si>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</si>
  <si>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</si>
  <si>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</si>
  <si>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</si>
  <si>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</si>
  <si>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</si>
  <si>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</si>
  <si>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</si>
  <si>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</si>
  <si>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</si>
  <si>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</si>
  <si>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</si>
  <si>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</si>
  <si>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</si>
  <si>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</si>
  <si>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</si>
  <si>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</si>
  <si>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</si>
  <si>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</si>
  <si>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</si>
  <si>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</si>
  <si>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</si>
  <si>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</si>
  <si>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</si>
  <si>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</si>
  <si>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</si>
  <si>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</si>
  <si>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</si>
  <si>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</si>
  <si>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</si>
  <si>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</si>
  <si>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</si>
  <si>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</si>
  <si>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</si>
  <si>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</si>
  <si>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</si>
  <si>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</si>
  <si>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</si>
  <si>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</si>
  <si>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</si>
  <si>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</si>
  <si>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</si>
  <si>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</si>
  <si>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</si>
  <si>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</si>
  <si>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</si>
  <si>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</si>
  <si>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</si>
  <si>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</si>
  <si>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</si>
  <si>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</si>
  <si>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</si>
  <si>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</si>
  <si>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</si>
  <si>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</si>
  <si>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</si>
  <si>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</si>
  <si>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</si>
  <si>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</si>
  <si>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</si>
  <si>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</si>
  <si>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</si>
  <si>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</si>
  <si>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</si>
  <si>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</si>
  <si>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</si>
  <si>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</si>
  <si>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</si>
  <si>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</si>
  <si>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</si>
  <si>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</si>
  <si>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</si>
  <si>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</si>
  <si>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</si>
  <si>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</si>
  <si>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</si>
  <si>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</si>
  <si>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</si>
  <si>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</si>
  <si>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</si>
  <si>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</si>
  <si>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</si>
  <si>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</si>
  <si>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</si>
  <si>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</si>
  <si>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</si>
  <si>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</si>
  <si>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</si>
  <si>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</si>
  <si>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</si>
  <si>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</si>
  <si>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</si>
  <si>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</si>
  <si>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</si>
  <si>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</si>
  <si>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</si>
  <si>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</si>
  <si>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</si>
  <si>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</si>
  <si>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</si>
  <si>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</si>
  <si>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</si>
  <si>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</si>
  <si>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</si>
  <si>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</si>
  <si>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</si>
  <si>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</si>
  <si>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</si>
  <si>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</si>
  <si>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</si>
  <si>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</si>
  <si>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</si>
  <si>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</si>
  <si>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</si>
  <si>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</si>
  <si>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</si>
  <si>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</si>
  <si>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</si>
  <si>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</si>
  <si>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</si>
  <si>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</si>
  <si>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</si>
  <si>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</si>
  <si>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</si>
  <si>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</si>
  <si>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</si>
  <si>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</si>
  <si>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</si>
  <si>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</si>
  <si>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</si>
  <si>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</si>
  <si>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</si>
  <si>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</si>
  <si>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</si>
  <si>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</si>
  <si>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</si>
  <si>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</si>
  <si>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</si>
  <si>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</si>
  <si>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</si>
  <si>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</si>
  <si>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</si>
  <si>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</si>
  <si>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</si>
  <si>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</si>
  <si>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</si>
  <si>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</si>
  <si>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</si>
  <si>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</si>
  <si>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</si>
  <si>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</si>
  <si>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</si>
  <si>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</si>
  <si>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</si>
  <si>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</si>
  <si>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</si>
  <si>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</si>
  <si>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</si>
  <si>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</si>
  <si>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</si>
  <si>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</si>
  <si>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</si>
  <si>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</si>
  <si>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</si>
  <si>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</si>
  <si>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</si>
  <si>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</si>
  <si>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</si>
  <si>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</si>
  <si>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</si>
  <si>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</si>
  <si>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</si>
  <si>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</si>
  <si>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</si>
  <si>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</si>
  <si>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</si>
  <si>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</si>
  <si>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</si>
  <si>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</si>
  <si>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</si>
  <si>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</si>
  <si>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</si>
  <si>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</si>
  <si>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</si>
  <si>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</si>
  <si>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</si>
  <si>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</si>
  <si>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</si>
  <si>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</si>
  <si>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</si>
  <si>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</si>
  <si>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</si>
  <si>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</si>
  <si>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</si>
  <si>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</si>
  <si>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</si>
  <si>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</si>
  <si>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</si>
  <si>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</si>
  <si>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</si>
  <si>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</si>
  <si>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</si>
  <si>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</si>
  <si>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</si>
  <si>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</si>
  <si>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</si>
  <si>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</si>
  <si>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</si>
  <si>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</si>
  <si>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</si>
  <si>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</si>
  <si>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</si>
  <si>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</si>
  <si>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</si>
  <si>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</si>
  <si>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</si>
  <si>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</si>
  <si>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</si>
  <si>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</si>
  <si>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</si>
  <si>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</si>
  <si>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</si>
  <si>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</si>
  <si>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</si>
  <si>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</si>
  <si>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</si>
  <si>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</si>
  <si>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</si>
  <si>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</si>
  <si>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</si>
  <si>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</si>
  <si>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</si>
  <si>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</si>
  <si>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</si>
  <si>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</si>
  <si>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</si>
  <si>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</si>
  <si>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</si>
  <si>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</si>
  <si>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</si>
  <si>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</si>
  <si>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</si>
  <si>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</si>
  <si>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</si>
  <si>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</si>
  <si>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</si>
  <si>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</si>
  <si>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</si>
  <si>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</si>
  <si>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</si>
  <si>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</si>
  <si>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</si>
  <si>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</si>
  <si>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</si>
  <si>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</si>
  <si>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</si>
  <si>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</si>
  <si>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</si>
  <si>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</si>
  <si>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</si>
  <si>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</si>
  <si>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</si>
  <si>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</si>
  <si>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</si>
  <si>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</si>
  <si>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</si>
  <si>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</si>
  <si>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</si>
  <si>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</si>
  <si>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</si>
  <si>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</si>
  <si>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</si>
  <si>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</si>
  <si>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</si>
  <si>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</si>
  <si>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</si>
  <si>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</si>
  <si>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</si>
  <si>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</si>
  <si>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</si>
  <si>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</si>
  <si>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</si>
  <si>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</si>
  <si>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</si>
  <si>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</si>
  <si>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</si>
  <si>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</si>
  <si>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</si>
  <si>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</si>
  <si>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</si>
  <si>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</si>
  <si>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</si>
  <si>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</si>
  <si>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</si>
  <si>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</si>
  <si>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</si>
  <si>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</si>
  <si>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</si>
  <si>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</si>
  <si>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</si>
  <si>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</si>
  <si>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</si>
  <si>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</si>
  <si>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</si>
  <si>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</si>
  <si>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</si>
  <si>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</si>
  <si>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</si>
  <si>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</si>
  <si>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</si>
  <si>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</si>
  <si>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</si>
  <si>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</si>
  <si>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</si>
  <si>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</si>
  <si>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</si>
  <si>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</si>
  <si>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</si>
  <si>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</si>
  <si>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</si>
  <si>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</si>
  <si>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</si>
  <si>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</si>
  <si>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</si>
  <si>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</si>
  <si>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</si>
  <si>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</si>
  <si>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</si>
  <si>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</si>
  <si>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</si>
  <si>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</si>
  <si>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</si>
  <si>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</si>
  <si>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</si>
  <si>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</si>
  <si>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</si>
  <si>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</si>
  <si>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</si>
  <si>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</si>
  <si>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</si>
  <si>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</si>
  <si>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</si>
  <si>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</si>
  <si>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</si>
  <si>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</si>
  <si>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</si>
  <si>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</si>
  <si>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</si>
  <si>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</si>
  <si>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</si>
  <si>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</si>
  <si>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</si>
  <si>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</si>
  <si>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</si>
  <si>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</si>
  <si>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</si>
  <si>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</si>
  <si>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</si>
  <si>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</si>
  <si>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</si>
  <si>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</si>
  <si>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</si>
  <si>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</si>
  <si>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</si>
  <si>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</si>
  <si>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</si>
  <si>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</si>
  <si>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</si>
  <si>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</si>
  <si>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</si>
  <si>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</si>
  <si>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</si>
  <si>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</si>
  <si>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</si>
  <si>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</si>
  <si>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</si>
  <si>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</si>
  <si>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</si>
  <si>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</si>
  <si>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</si>
  <si>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</si>
  <si>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</si>
  <si>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</si>
  <si>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</si>
  <si>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</si>
  <si>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</si>
  <si>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</si>
  <si>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</si>
  <si>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</si>
  <si>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</si>
  <si>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</si>
  <si>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</si>
  <si>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</si>
  <si>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</si>
  <si>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</si>
  <si>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</si>
  <si>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</si>
  <si>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</si>
  <si>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</si>
  <si>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</si>
  <si>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</si>
  <si>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</si>
  <si>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</si>
  <si>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</si>
  <si>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</si>
  <si>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</si>
  <si>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</si>
  <si>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</si>
  <si>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</si>
  <si>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</si>
  <si>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</si>
  <si>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</si>
  <si>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</si>
  <si>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</si>
  <si>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</si>
  <si>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</si>
  <si>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</si>
  <si>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</si>
  <si>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</si>
  <si>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</si>
  <si>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</si>
  <si>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</si>
  <si>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</si>
  <si>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</si>
  <si>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</si>
  <si>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</si>
  <si>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</si>
  <si>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</si>
  <si>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</si>
  <si>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</si>
  <si>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</si>
  <si>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</si>
  <si>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</si>
  <si>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</si>
  <si>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</si>
  <si>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</si>
  <si>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</si>
  <si>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</si>
  <si>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</si>
  <si>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</si>
  <si>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</si>
  <si>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</si>
  <si>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</si>
  <si>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</si>
  <si>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</si>
  <si>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</si>
  <si>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</si>
  <si>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</si>
  <si>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</si>
  <si>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</si>
  <si>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</si>
  <si>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</si>
  <si>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</si>
  <si>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</si>
  <si>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</si>
  <si>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</si>
  <si>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</si>
  <si>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</si>
  <si>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</si>
  <si>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</si>
  <si>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</si>
  <si>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</si>
  <si>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</si>
  <si>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</si>
  <si>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</si>
  <si>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</si>
  <si>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</si>
  <si>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</si>
  <si>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</si>
  <si>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</si>
  <si>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</si>
  <si>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</si>
  <si>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</si>
  <si>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</si>
  <si>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</si>
  <si>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</si>
  <si>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</si>
  <si>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</si>
  <si>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</si>
  <si>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</si>
  <si>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</si>
  <si>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</si>
  <si>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</si>
  <si>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</si>
  <si>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</si>
  <si>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</si>
  <si>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</si>
  <si>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</si>
  <si>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</si>
  <si>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</si>
  <si>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</si>
  <si>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</si>
  <si>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</si>
  <si>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</si>
  <si>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</si>
  <si>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</si>
  <si>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</si>
  <si>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</si>
  <si>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</si>
  <si>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</si>
  <si>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</si>
  <si>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</si>
  <si>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</si>
  <si>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</si>
  <si>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</si>
  <si>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</si>
  <si>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</si>
  <si>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</si>
  <si>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</si>
  <si>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</si>
  <si>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</si>
  <si>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</si>
  <si>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</si>
  <si>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</si>
  <si>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</si>
  <si>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</si>
  <si>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</si>
  <si>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</si>
  <si>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</si>
  <si>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</si>
  <si>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</si>
  <si>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</si>
  <si>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</si>
  <si>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</si>
  <si>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</si>
  <si>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</si>
  <si>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</si>
  <si>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</si>
  <si>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</si>
  <si>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</si>
  <si>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</si>
  <si>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</si>
  <si>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</si>
  <si>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</si>
  <si>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</si>
  <si>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</si>
  <si>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</si>
  <si>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</si>
  <si>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</si>
  <si>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</si>
  <si>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</si>
  <si>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</si>
  <si>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</si>
  <si>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</si>
  <si>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</si>
  <si>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</si>
  <si>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</si>
  <si>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</si>
  <si>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</si>
  <si>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</si>
  <si>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</si>
  <si>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</si>
  <si>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</si>
  <si>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</si>
  <si>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</si>
  <si>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</si>
  <si>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</si>
  <si>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</si>
  <si>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</si>
  <si>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</si>
  <si>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</si>
  <si>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</si>
  <si>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</si>
  <si>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</si>
  <si>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</si>
  <si>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</si>
  <si>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</si>
  <si>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</si>
  <si>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</si>
  <si>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</si>
  <si>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</si>
  <si>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</si>
  <si>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</si>
  <si>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</si>
  <si>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</si>
  <si>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</si>
  <si>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</si>
  <si>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</si>
  <si>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</si>
  <si>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</si>
  <si>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</si>
  <si>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</si>
  <si>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</si>
  <si>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</si>
  <si>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</si>
  <si>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</si>
  <si>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</si>
  <si>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</si>
  <si>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</si>
  <si>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</si>
  <si>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</si>
  <si>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</si>
  <si>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</si>
  <si>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</si>
  <si>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</si>
  <si>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</si>
  <si>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</si>
  <si>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</si>
  <si>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</si>
  <si>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</si>
  <si>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</si>
  <si>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</si>
  <si>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</si>
  <si>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</si>
  <si>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</si>
  <si>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</si>
  <si>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</si>
  <si>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</si>
  <si>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</si>
  <si>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</si>
  <si>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</si>
  <si>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</si>
  <si>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</si>
  <si>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</si>
  <si>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</si>
  <si>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</si>
  <si>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</si>
  <si>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</si>
  <si>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</si>
  <si>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</si>
  <si>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</si>
  <si>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</si>
  <si>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</si>
  <si>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</si>
  <si>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</si>
  <si>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</si>
  <si>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</si>
  <si>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</si>
  <si>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</si>
  <si>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</si>
  <si>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</si>
  <si>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</si>
  <si>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</si>
  <si>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</si>
  <si>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</si>
  <si>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</si>
  <si>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</si>
  <si>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</si>
  <si>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</si>
  <si>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</si>
  <si>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</si>
  <si>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</si>
  <si>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</si>
  <si>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</si>
  <si>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</si>
  <si>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</si>
  <si>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</si>
  <si>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</si>
  <si>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</si>
  <si>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</si>
  <si>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</si>
  <si>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</si>
  <si>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</si>
  <si>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</si>
  <si>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</si>
  <si>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</si>
  <si>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</si>
  <si>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</si>
  <si>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</si>
  <si>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</si>
  <si>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</si>
  <si>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</si>
  <si>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</si>
  <si>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</si>
  <si>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</si>
  <si>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</si>
  <si>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</si>
  <si>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</si>
  <si>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</si>
  <si>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</si>
  <si>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</si>
  <si>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</si>
  <si>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</si>
  <si>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</si>
  <si>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</si>
  <si>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</si>
  <si>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</si>
  <si>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</si>
  <si>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</si>
  <si>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</si>
  <si>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</si>
  <si>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</si>
  <si>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</si>
  <si>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</si>
  <si>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</si>
  <si>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</si>
  <si>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</si>
  <si>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</si>
  <si>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</si>
  <si>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</si>
  <si>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</si>
  <si>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</si>
  <si>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</si>
  <si>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</si>
  <si>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</si>
  <si>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</si>
  <si>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</si>
  <si>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</si>
  <si>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</si>
  <si>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</si>
  <si>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</si>
  <si>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</si>
  <si>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</si>
  <si>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</si>
  <si>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</si>
  <si>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</si>
  <si>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</si>
  <si>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</si>
  <si>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</si>
  <si>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</si>
  <si>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</si>
  <si>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</si>
  <si>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</si>
  <si>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</si>
  <si>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</si>
  <si>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</si>
  <si>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</si>
  <si>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</si>
  <si>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</si>
  <si>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</si>
  <si>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</si>
  <si>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</si>
  <si>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</si>
  <si>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</si>
  <si>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</si>
  <si>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</si>
  <si>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</si>
  <si>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</si>
  <si>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</si>
  <si>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</si>
  <si>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</si>
  <si>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</si>
  <si>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</si>
  <si>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</si>
  <si>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</si>
  <si>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</si>
  <si>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</si>
  <si>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</si>
  <si>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</si>
  <si>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</si>
  <si>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</si>
  <si>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</si>
  <si>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</si>
  <si>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</si>
  <si>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</si>
  <si>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</si>
  <si>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</si>
  <si>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</si>
  <si>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</si>
  <si>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</si>
  <si>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</si>
  <si>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</si>
  <si>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</si>
  <si>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</si>
  <si>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</si>
  <si>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</si>
  <si>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</si>
  <si>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</si>
  <si>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</si>
  <si>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</si>
  <si>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</si>
  <si>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</si>
  <si>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</si>
  <si>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</si>
  <si>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</si>
  <si>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</si>
  <si>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</si>
  <si>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</si>
  <si>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</si>
  <si>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</si>
  <si>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</si>
  <si>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</si>
  <si>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</si>
  <si>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</si>
  <si>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</si>
  <si>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</si>
  <si>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</si>
  <si>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</si>
  <si>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</si>
  <si>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</si>
  <si>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</si>
  <si>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</si>
  <si>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</si>
  <si>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</si>
  <si>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</si>
  <si>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</si>
  <si>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</si>
  <si>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</si>
  <si>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</si>
  <si>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</si>
  <si>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</si>
  <si>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</si>
  <si>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</si>
  <si>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</si>
  <si>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</si>
  <si>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</si>
  <si>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</si>
  <si>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</si>
  <si>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</si>
  <si>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</si>
  <si>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</si>
  <si>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</si>
  <si>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</si>
  <si>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</si>
  <si>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</si>
  <si>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</si>
  <si>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</si>
  <si>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</si>
  <si>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</si>
  <si>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</si>
  <si>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</si>
  <si>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</si>
  <si>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</si>
  <si>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</si>
  <si>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</si>
  <si>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</si>
  <si>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</si>
  <si>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</si>
  <si>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</si>
  <si>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</si>
  <si>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</si>
  <si>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</si>
  <si>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</si>
  <si>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</si>
  <si>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</si>
  <si>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</si>
  <si>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</si>
  <si>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</si>
  <si>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</si>
  <si>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</si>
  <si>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</si>
  <si>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</si>
  <si>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</si>
  <si>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</si>
  <si>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</si>
  <si>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</si>
  <si>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</si>
  <si>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</si>
  <si>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</si>
  <si>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</si>
  <si>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</si>
  <si>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</si>
  <si>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</si>
  <si>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</si>
  <si>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</si>
  <si>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</si>
  <si>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</si>
  <si>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</si>
  <si>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</si>
  <si>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</si>
  <si>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</si>
  <si>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</si>
  <si>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</si>
  <si>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</si>
  <si>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</si>
  <si>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</si>
  <si>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</si>
  <si>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</si>
  <si>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</si>
  <si>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</si>
  <si>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</si>
  <si>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</si>
  <si>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</si>
  <si>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</si>
  <si>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</si>
  <si>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</si>
  <si>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</si>
  <si>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</si>
  <si>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</si>
  <si>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</si>
  <si>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</si>
  <si>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</si>
  <si>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</si>
  <si>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</si>
  <si>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</si>
  <si>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</si>
  <si>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</si>
  <si>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</si>
  <si>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</si>
  <si>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</si>
  <si>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</si>
  <si>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</si>
  <si>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</si>
  <si>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</si>
  <si>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</si>
  <si>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</si>
  <si>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</si>
  <si>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</si>
  <si>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</si>
  <si>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</si>
  <si>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</si>
  <si>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</si>
  <si>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</si>
  <si>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</si>
  <si>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</si>
  <si>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</si>
  <si>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</si>
  <si>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</si>
  <si>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</si>
  <si>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</si>
  <si>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</si>
  <si>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</si>
  <si>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</si>
  <si>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</si>
  <si>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</si>
  <si>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</si>
  <si>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</si>
  <si>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</si>
  <si>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</si>
  <si>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</si>
  <si>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</si>
  <si>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</si>
  <si>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</si>
  <si>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</si>
  <si>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</si>
  <si>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</si>
  <si>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</si>
  <si>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</si>
  <si>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</si>
  <si>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</si>
  <si>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</si>
  <si>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</si>
  <si>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</si>
  <si>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</si>
  <si>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</si>
  <si>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</si>
  <si>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</si>
  <si>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</si>
  <si>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</si>
  <si>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</si>
  <si>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</si>
  <si>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</si>
  <si>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</si>
  <si>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</si>
  <si>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</si>
  <si>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</si>
  <si>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</si>
  <si>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</si>
  <si>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</si>
  <si>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</si>
  <si>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</si>
  <si>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</si>
  <si>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</si>
  <si>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</si>
  <si>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</si>
  <si>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</si>
  <si>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</si>
  <si>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</si>
  <si>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</si>
  <si>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</si>
  <si>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</si>
  <si>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</si>
  <si>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</si>
  <si>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</si>
  <si>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</si>
  <si>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</si>
  <si>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</si>
  <si>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</si>
  <si>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</si>
  <si>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</si>
  <si>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</si>
  <si>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</si>
  <si>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</si>
  <si>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</si>
  <si>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</si>
  <si>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</si>
  <si>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</si>
  <si>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</si>
  <si>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</si>
  <si>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</si>
  <si>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</si>
  <si>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</si>
  <si>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</si>
  <si>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</si>
  <si>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</si>
  <si>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</si>
  <si>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</si>
  <si>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</si>
  <si>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</si>
  <si>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</si>
  <si>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</si>
  <si>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</si>
  <si>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</si>
  <si>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</si>
  <si>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</si>
  <si>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</si>
  <si>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</si>
  <si>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</si>
  <si>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</si>
  <si>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</si>
  <si>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</si>
  <si>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</si>
  <si>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</si>
  <si>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</si>
  <si>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</si>
  <si>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</si>
  <si>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</si>
  <si>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</si>
  <si>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</si>
  <si>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</si>
  <si>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</si>
  <si>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</si>
  <si>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</si>
  <si>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</si>
  <si>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</si>
  <si>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</si>
  <si>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</si>
  <si>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</si>
  <si>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</si>
  <si>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</si>
  <si>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</si>
  <si>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</si>
  <si>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</si>
  <si>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</si>
  <si>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</si>
  <si>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</si>
  <si>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</si>
  <si>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</si>
  <si>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</si>
  <si>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</si>
  <si>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</si>
  <si>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</si>
  <si>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</si>
  <si>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</si>
  <si>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</si>
  <si>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</si>
  <si>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</si>
  <si>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</si>
  <si>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</si>
  <si>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</si>
  <si>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</si>
  <si>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</si>
  <si>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</si>
  <si>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</si>
  <si>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</si>
  <si>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</si>
  <si>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</si>
  <si>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</si>
  <si>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</si>
  <si>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</si>
  <si>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</si>
  <si>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</si>
  <si>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</si>
  <si>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</si>
  <si>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</si>
  <si>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</si>
  <si>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</si>
  <si>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</si>
  <si>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</si>
  <si>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</si>
  <si>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</si>
  <si>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</si>
  <si>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</si>
  <si>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</si>
  <si>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</si>
  <si>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</si>
  <si>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</si>
  <si>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</si>
  <si>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</si>
  <si>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</si>
  <si>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</si>
  <si>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</si>
  <si>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</si>
  <si>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</si>
  <si>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</si>
  <si>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</si>
  <si>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</si>
  <si>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</si>
  <si>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</si>
  <si>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</si>
  <si>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</si>
  <si>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</si>
  <si>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</si>
  <si>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</si>
  <si>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</si>
  <si>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</si>
  <si>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</si>
  <si>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</si>
  <si>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</si>
  <si>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</si>
  <si>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</si>
  <si>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</si>
  <si>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</si>
  <si>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</si>
  <si>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</si>
  <si>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</si>
  <si>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</si>
  <si>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</si>
  <si>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</si>
  <si>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</si>
  <si>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</si>
  <si>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</si>
  <si>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</si>
  <si>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</si>
  <si>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</si>
  <si>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</si>
  <si>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</si>
  <si>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</si>
  <si>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</si>
  <si>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</si>
  <si>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</si>
  <si>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</si>
  <si>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</si>
  <si>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</si>
  <si>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</si>
  <si>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</si>
  <si>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</si>
  <si>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</si>
  <si>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</si>
  <si>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</si>
  <si>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</si>
  <si>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</si>
  <si>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</si>
  <si>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</si>
  <si>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</si>
  <si>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</si>
  <si>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</si>
  <si>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</si>
  <si>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</si>
  <si>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</si>
  <si>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</si>
  <si>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</si>
  <si>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</si>
  <si>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</si>
  <si>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</si>
  <si>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</si>
  <si>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</si>
  <si>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</si>
  <si>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</si>
  <si>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</si>
  <si>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</si>
  <si>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</si>
  <si>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</si>
  <si>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</si>
  <si>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</si>
  <si>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</si>
  <si>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</si>
  <si>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</si>
  <si>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</si>
  <si>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</si>
  <si>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</si>
  <si>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</si>
  <si>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</si>
  <si>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</si>
  <si>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</si>
  <si>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</si>
  <si>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</si>
  <si>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</si>
  <si>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</si>
  <si>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</si>
  <si>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</si>
  <si>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</si>
  <si>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</si>
  <si>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</si>
  <si>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</si>
  <si>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</si>
  <si>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</si>
  <si>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</si>
  <si>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</si>
  <si>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</si>
  <si>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</si>
  <si>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</si>
  <si>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</si>
  <si>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</si>
  <si>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</si>
  <si>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</si>
  <si>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</si>
  <si>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</si>
  <si>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</si>
  <si>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</si>
  <si>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</si>
  <si>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</si>
  <si>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</si>
  <si>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</si>
  <si>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</si>
  <si>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</si>
  <si>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</si>
  <si>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</si>
  <si>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</si>
  <si>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</si>
  <si>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</si>
  <si>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</si>
  <si>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</si>
  <si>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</si>
  <si>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</si>
  <si>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</si>
  <si>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</si>
  <si>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</si>
  <si>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</si>
  <si>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</si>
  <si>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</si>
  <si>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</si>
  <si>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</si>
  <si>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</si>
  <si>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</si>
  <si>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</si>
  <si>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</si>
  <si>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</si>
  <si>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</si>
  <si>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</si>
  <si>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</si>
  <si>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</si>
  <si>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</si>
  <si>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</si>
  <si>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</si>
  <si>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</si>
  <si>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</si>
  <si>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</si>
  <si>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</si>
  <si>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</si>
  <si>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</si>
  <si>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</si>
  <si>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</si>
  <si>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</si>
  <si>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</si>
  <si>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</si>
  <si>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</si>
  <si>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</si>
  <si>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</si>
  <si>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</si>
  <si>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</si>
  <si>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</si>
  <si>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</si>
  <si>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</si>
  <si>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</si>
  <si>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</si>
  <si>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</si>
  <si>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</si>
  <si>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</si>
  <si>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</si>
  <si>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</si>
  <si>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</si>
  <si>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</si>
  <si>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</si>
  <si>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</si>
  <si>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</si>
  <si>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</si>
  <si>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</si>
  <si>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</si>
  <si>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</si>
  <si>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</si>
  <si>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</si>
  <si>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</si>
  <si>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</si>
  <si>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</si>
  <si>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</si>
  <si>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</si>
  <si>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</si>
  <si>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</si>
  <si>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</si>
  <si>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</si>
  <si>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</si>
  <si>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</si>
  <si>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</si>
  <si>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</si>
  <si>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</si>
  <si>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</si>
  <si>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</si>
  <si>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</si>
  <si>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</si>
  <si>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</si>
  <si>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</si>
  <si>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</si>
  <si>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</si>
  <si>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</si>
  <si>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</si>
  <si>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</si>
  <si>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</si>
  <si>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</si>
  <si>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</si>
  <si>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</si>
  <si>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</si>
  <si>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</si>
  <si>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</si>
  <si>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</si>
  <si>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</si>
  <si>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</si>
  <si>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</si>
  <si>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</si>
  <si>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</si>
  <si>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</si>
  <si>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</si>
  <si>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</si>
  <si>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</si>
  <si>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</si>
  <si>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</si>
  <si>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</si>
  <si>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</si>
  <si>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</si>
  <si>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</si>
  <si>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</si>
  <si>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</si>
  <si>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</si>
  <si>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</si>
  <si>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</si>
  <si>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</si>
  <si>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</si>
  <si>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</si>
  <si>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</si>
  <si>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</si>
  <si>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</si>
  <si>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</si>
  <si>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</si>
  <si>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</si>
  <si>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</si>
  <si>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</si>
  <si>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</si>
  <si>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</si>
  <si>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</si>
  <si>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</si>
  <si>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</si>
  <si>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</si>
  <si>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</si>
  <si>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</si>
  <si>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</si>
  <si>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</si>
  <si>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</si>
  <si>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</si>
  <si>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</si>
  <si>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</si>
  <si>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</si>
  <si>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</si>
  <si>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</si>
  <si>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</si>
  <si>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</si>
  <si>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</si>
  <si>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</si>
  <si>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</si>
  <si>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</si>
  <si>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</si>
  <si>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</si>
  <si>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</si>
  <si>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</si>
  <si>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</si>
  <si>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</si>
  <si>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</si>
  <si>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</si>
  <si>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</si>
  <si>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</si>
  <si>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</si>
  <si>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</si>
  <si>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</si>
  <si>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</si>
  <si>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</si>
  <si>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</si>
  <si>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</si>
  <si>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</si>
  <si>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</si>
  <si>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</si>
  <si>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</si>
  <si>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</si>
  <si>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</si>
  <si>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</si>
  <si>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</si>
  <si>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</si>
  <si>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</si>
  <si>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</si>
  <si>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</si>
  <si>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</si>
  <si>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</si>
  <si>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</si>
  <si>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</si>
  <si>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</si>
  <si>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</si>
  <si>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</si>
  <si>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</si>
  <si>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</si>
  <si>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</si>
  <si>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</si>
  <si>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</si>
  <si>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</si>
  <si>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</si>
  <si>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</si>
  <si>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</si>
  <si>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</si>
  <si>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</si>
  <si>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</si>
  <si>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</si>
  <si>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</si>
  <si>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</si>
  <si>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</si>
  <si>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</si>
  <si>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</si>
  <si>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</si>
  <si>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</si>
  <si>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</si>
  <si>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</si>
  <si>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</si>
  <si>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</si>
  <si>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</si>
  <si>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</si>
  <si>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</si>
  <si>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</si>
  <si>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</si>
  <si>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</si>
  <si>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</si>
  <si>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</si>
  <si>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</si>
  <si>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</si>
  <si>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</si>
  <si>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</si>
  <si>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</si>
  <si>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</si>
  <si>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</si>
  <si>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</si>
  <si>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</si>
  <si>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</si>
  <si>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</si>
  <si>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</si>
  <si>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</si>
  <si>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</si>
  <si>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</si>
  <si>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</si>
  <si>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</si>
  <si>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</si>
  <si>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</si>
  <si>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</si>
  <si>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</si>
  <si>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</si>
  <si>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</si>
  <si>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</si>
  <si>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</si>
  <si>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</si>
  <si>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</si>
  <si>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</si>
  <si>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</si>
  <si>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</si>
  <si>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</si>
  <si>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</si>
  <si>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</si>
  <si>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</si>
  <si>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</si>
  <si>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</si>
  <si>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</si>
  <si>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</si>
  <si>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</si>
  <si>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</si>
  <si>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</si>
  <si>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</si>
  <si>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</si>
  <si>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</si>
  <si>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</si>
  <si>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</si>
  <si>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</si>
  <si>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</si>
  <si>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</si>
  <si>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</si>
  <si>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</si>
  <si>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</si>
  <si>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</si>
  <si>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</si>
  <si>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</si>
  <si>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</si>
  <si>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</si>
  <si>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</si>
  <si>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</si>
  <si>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</si>
  <si>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</si>
  <si>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</si>
  <si>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</si>
  <si>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</si>
  <si>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</si>
  <si>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</si>
  <si>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</si>
  <si>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</si>
  <si>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</si>
  <si>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</si>
  <si>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</si>
  <si>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</si>
  <si>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</si>
  <si>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</si>
  <si>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</si>
  <si>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</si>
  <si>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</si>
  <si>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</si>
  <si>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</si>
  <si>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</si>
  <si>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</si>
  <si>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</si>
  <si>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</si>
  <si>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</si>
  <si>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</si>
  <si>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</si>
  <si>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</si>
  <si>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</si>
  <si>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</si>
  <si>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</si>
  <si>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</si>
  <si>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</si>
  <si>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</si>
  <si>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</si>
  <si>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</si>
  <si>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</si>
  <si>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</si>
  <si>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</si>
  <si>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</si>
  <si>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</si>
  <si>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</si>
  <si>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</si>
  <si>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</si>
  <si>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</si>
  <si>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</si>
  <si>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</si>
  <si>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</si>
  <si>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</si>
  <si>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</si>
  <si>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</si>
  <si>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</si>
  <si>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</si>
  <si>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</si>
  <si>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</si>
  <si>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</si>
  <si>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</si>
  <si>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</si>
  <si>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</si>
  <si>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</si>
  <si>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</si>
  <si>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</si>
  <si>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</si>
  <si>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</si>
  <si>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</si>
  <si>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</si>
  <si>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</si>
  <si>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</si>
  <si>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</si>
  <si>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</si>
  <si>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</si>
  <si>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</si>
  <si>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</si>
  <si>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</si>
  <si>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</si>
  <si>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</si>
  <si>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</si>
  <si>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</si>
  <si>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</si>
  <si>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</si>
  <si>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</si>
  <si>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</si>
  <si>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</si>
  <si>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</si>
  <si>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</si>
  <si>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</si>
  <si>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</si>
  <si>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</si>
  <si>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</si>
  <si>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</si>
  <si>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</si>
  <si>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</si>
  <si>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</si>
  <si>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</si>
  <si>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</si>
  <si>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</si>
  <si>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</si>
  <si>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</si>
  <si>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</si>
  <si>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</si>
  <si>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</si>
  <si>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</si>
  <si>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</si>
  <si>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</si>
  <si>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</si>
  <si>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</si>
  <si>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</si>
  <si>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</si>
  <si>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</si>
  <si>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</si>
  <si>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</si>
  <si>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</si>
  <si>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</si>
  <si>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</si>
  <si>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</si>
  <si>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</si>
  <si>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</si>
  <si>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</si>
  <si>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</si>
  <si>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</si>
  <si>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</si>
  <si>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</si>
  <si>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</si>
  <si>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</si>
  <si>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</si>
  <si>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</si>
  <si>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</si>
  <si>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</si>
  <si>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</si>
  <si>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</si>
  <si>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</si>
  <si>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</si>
  <si>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</si>
  <si>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</si>
  <si>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</si>
  <si>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</si>
  <si>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</si>
  <si>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</si>
  <si>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</si>
  <si>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</si>
  <si>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</si>
  <si>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</si>
  <si>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</si>
  <si>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</si>
  <si>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</si>
  <si>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</si>
  <si>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</si>
  <si>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</si>
  <si>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</si>
  <si>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</si>
  <si>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</si>
  <si>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</si>
  <si>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</si>
  <si>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</si>
  <si>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</si>
  <si>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</si>
  <si>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</si>
  <si>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</si>
  <si>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</si>
  <si>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</si>
  <si>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</si>
  <si>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</si>
  <si>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</si>
  <si>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</si>
  <si>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</si>
  <si>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</si>
  <si>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</si>
  <si>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</si>
  <si>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</si>
  <si>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</si>
  <si>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</si>
  <si>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</si>
  <si>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</si>
  <si>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</si>
  <si>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</si>
  <si>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</si>
  <si>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</si>
  <si>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</si>
  <si>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</si>
  <si>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</si>
  <si>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</si>
  <si>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</si>
  <si>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</si>
  <si>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</si>
  <si>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</si>
  <si>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</si>
  <si>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</si>
  <si>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</si>
  <si>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</si>
  <si>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</si>
  <si>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</si>
  <si>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</si>
  <si>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</si>
  <si>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</si>
  <si>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</si>
  <si>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</si>
  <si>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</si>
  <si>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</si>
  <si>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</si>
  <si>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</si>
  <si>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</si>
  <si>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</si>
  <si>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</si>
  <si>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</si>
  <si>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</si>
  <si>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</si>
  <si>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</si>
  <si>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</si>
  <si>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</si>
  <si>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</si>
  <si>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</si>
  <si>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</si>
  <si>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</si>
  <si>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</si>
  <si>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</si>
  <si>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</si>
  <si>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</si>
  <si>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</si>
  <si>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</si>
  <si>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</si>
  <si>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</si>
  <si>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</si>
  <si>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</si>
  <si>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</si>
  <si>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</si>
  <si>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</si>
  <si>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</si>
  <si>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</si>
  <si>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</si>
  <si>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</si>
  <si>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</si>
  <si>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</si>
  <si>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</si>
  <si>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</si>
  <si>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</si>
  <si>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</si>
  <si>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</si>
  <si>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</si>
  <si>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</si>
  <si>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</si>
  <si>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</si>
  <si>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</si>
  <si>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</si>
  <si>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</si>
  <si>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</si>
  <si>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</si>
  <si>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</si>
  <si>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</si>
  <si>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</si>
  <si>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</si>
  <si>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</si>
  <si>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</si>
  <si>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</si>
  <si>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</si>
  <si>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</si>
  <si>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</si>
  <si>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</si>
  <si>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</si>
  <si>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</si>
  <si>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</si>
  <si>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</si>
  <si>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</si>
  <si>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</si>
  <si>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</si>
  <si>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</si>
  <si>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</si>
  <si>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</si>
  <si>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</si>
  <si>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</si>
  <si>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</si>
  <si>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</si>
  <si>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</si>
  <si>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</si>
  <si>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</si>
  <si>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</si>
  <si>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</si>
  <si>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</si>
  <si>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</si>
  <si>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</si>
  <si>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</si>
  <si>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</si>
  <si>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</si>
  <si>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</si>
  <si>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</si>
  <si>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</si>
  <si>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</si>
  <si>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</si>
  <si>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</si>
  <si>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</si>
  <si>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</si>
  <si>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</si>
  <si>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</si>
  <si>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</si>
  <si>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</si>
  <si>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</si>
  <si>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</si>
  <si>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</si>
  <si>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</si>
  <si>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</si>
  <si>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</si>
  <si>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</si>
  <si>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</si>
  <si>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</si>
  <si>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</si>
  <si>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</si>
  <si>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</si>
  <si>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</si>
  <si>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</si>
  <si>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</si>
  <si>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</si>
  <si>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</si>
  <si>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</si>
  <si>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</si>
  <si>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</si>
  <si>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</si>
  <si>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</si>
  <si>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</si>
  <si>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</si>
  <si>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</si>
  <si>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</si>
  <si>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</si>
  <si>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</si>
  <si>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</si>
  <si>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</si>
  <si>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</si>
  <si>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</si>
  <si>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</si>
  <si>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</si>
  <si>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</si>
  <si>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</si>
  <si>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</si>
  <si>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</si>
  <si>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</si>
  <si>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</si>
  <si>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</si>
  <si>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</si>
  <si>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</si>
  <si>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</si>
  <si>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</si>
  <si>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</si>
  <si>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</si>
  <si>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</si>
  <si>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</si>
  <si>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</si>
  <si>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</si>
  <si>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</si>
  <si>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</si>
  <si>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</si>
  <si>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</si>
  <si>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</si>
  <si>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</si>
  <si>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</si>
  <si>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</si>
  <si>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</si>
  <si>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</si>
  <si>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</si>
  <si>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</si>
  <si>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</si>
  <si>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</si>
  <si>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</si>
  <si>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</si>
  <si>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</si>
  <si>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</si>
  <si>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</si>
  <si>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</si>
  <si>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</si>
  <si>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</si>
  <si>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</si>
  <si>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</si>
  <si>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</si>
  <si>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</si>
  <si>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</si>
  <si>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</si>
  <si>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</si>
  <si>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</si>
  <si>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</si>
  <si>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</si>
  <si>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</si>
  <si>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</si>
  <si>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</si>
  <si>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</si>
  <si>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</si>
  <si>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</si>
  <si>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</si>
  <si>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</si>
  <si>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</si>
  <si>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</si>
  <si>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</si>
  <si>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</si>
  <si>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</si>
  <si>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</si>
  <si>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</si>
  <si>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</si>
  <si>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</si>
  <si>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</si>
  <si>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</si>
  <si>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</si>
  <si>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</si>
  <si>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</si>
  <si>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</si>
  <si>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</si>
  <si>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</si>
  <si>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</si>
  <si>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</si>
  <si>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</si>
  <si>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</si>
  <si>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</si>
  <si>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</si>
  <si>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</si>
  <si>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</si>
  <si>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</si>
  <si>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</si>
  <si>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</si>
  <si>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</si>
  <si>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</si>
  <si>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</si>
  <si>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</si>
  <si>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</si>
  <si>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</si>
  <si>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</si>
  <si>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</si>
  <si>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</si>
  <si>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</si>
  <si>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</si>
  <si>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</si>
  <si>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</si>
  <si>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</si>
  <si>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</si>
  <si>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</si>
  <si>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</si>
  <si>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</si>
  <si>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</si>
  <si>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</si>
  <si>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</si>
  <si>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</si>
  <si>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</si>
  <si>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</si>
  <si>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</si>
  <si>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</si>
  <si>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</si>
  <si>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</si>
  <si>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</si>
  <si>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</si>
  <si>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</si>
  <si>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</si>
  <si>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</si>
  <si>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</si>
  <si>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</si>
  <si>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</si>
  <si>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</si>
  <si>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</si>
  <si>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</si>
  <si>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</si>
  <si>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</si>
  <si>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</si>
  <si>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</si>
  <si>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</si>
  <si>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</si>
  <si>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</si>
  <si>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</si>
  <si>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</si>
  <si>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</si>
  <si>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</si>
  <si>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</si>
  <si>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</si>
  <si>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</si>
  <si>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</si>
  <si>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</si>
  <si>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</si>
  <si>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</si>
  <si>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</si>
  <si>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</si>
  <si>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</si>
  <si>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</si>
  <si>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</si>
  <si>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</si>
  <si>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</si>
  <si>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</si>
  <si>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</si>
  <si>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</si>
  <si>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</si>
  <si>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</si>
  <si>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</si>
  <si>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</si>
  <si>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</si>
  <si>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</si>
  <si>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</si>
  <si>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</si>
  <si>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</si>
  <si>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</si>
  <si>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</si>
  <si>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</si>
  <si>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</si>
  <si>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</si>
  <si>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</si>
  <si>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</si>
  <si>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</si>
  <si>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</si>
  <si>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</si>
  <si>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</si>
  <si>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</si>
  <si>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</si>
  <si>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</si>
  <si>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</si>
  <si>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</si>
  <si>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</si>
  <si>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</si>
  <si>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</si>
  <si>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</si>
  <si>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</si>
  <si>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</si>
  <si>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</si>
  <si>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</si>
  <si>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</si>
  <si>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</si>
  <si>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</si>
  <si>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</si>
  <si>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</si>
  <si>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</si>
  <si>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</si>
  <si>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</si>
  <si>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</si>
  <si>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</si>
  <si>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</si>
  <si>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</si>
  <si>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</si>
  <si>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</si>
  <si>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</si>
  <si>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</si>
  <si>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</si>
  <si>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</si>
  <si>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</si>
  <si>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</si>
  <si>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</si>
  <si>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</si>
  <si>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</si>
  <si>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</si>
  <si>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</si>
  <si>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</si>
  <si>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</si>
  <si>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</si>
  <si>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</si>
  <si>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</si>
  <si>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</si>
  <si>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</si>
  <si>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</si>
  <si>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</si>
  <si>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</si>
  <si>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</si>
  <si>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</si>
  <si>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</si>
  <si>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</si>
  <si>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</si>
  <si>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</si>
  <si>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</si>
  <si>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</si>
  <si>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</si>
  <si>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</si>
  <si>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</si>
  <si>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</si>
  <si>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</si>
  <si>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</si>
  <si>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</si>
  <si>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</si>
  <si>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</si>
  <si>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</si>
  <si>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</si>
  <si>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</si>
  <si>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</si>
  <si>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</si>
  <si>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</si>
  <si>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</si>
  <si>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</si>
  <si>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</si>
  <si>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</si>
  <si>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</si>
  <si>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</si>
  <si>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</si>
  <si>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</si>
  <si>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</si>
  <si>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</si>
  <si>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</si>
  <si>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</si>
  <si>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</si>
  <si>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</si>
  <si>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</si>
  <si>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</si>
  <si>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</si>
  <si>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</si>
  <si>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</si>
  <si>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</si>
  <si>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</si>
  <si>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</si>
  <si>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</si>
  <si>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</si>
  <si>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</si>
  <si>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</si>
  <si>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</si>
  <si>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</si>
  <si>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</si>
  <si>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</si>
  <si>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</si>
  <si>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</si>
  <si>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</si>
  <si>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</si>
  <si>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</si>
  <si>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</si>
  <si>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</si>
  <si>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</si>
  <si>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</si>
  <si>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</si>
  <si>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</si>
  <si>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</si>
  <si>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</si>
  <si>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</si>
  <si>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</si>
  <si>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</si>
  <si>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</si>
  <si>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</si>
  <si>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</si>
  <si>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</si>
  <si>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</si>
  <si>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</si>
  <si>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</si>
  <si>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</si>
  <si>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</si>
  <si>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</si>
  <si>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</si>
  <si>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</si>
  <si>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</si>
  <si>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</si>
  <si>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</si>
  <si>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</si>
  <si>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</si>
  <si>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</si>
  <si>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</si>
  <si>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</si>
  <si>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</si>
  <si>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</si>
  <si>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</si>
  <si>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</si>
  <si>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</si>
  <si>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</si>
  <si>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</si>
  <si>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</si>
  <si>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</si>
  <si>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</si>
  <si>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</si>
  <si>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</si>
  <si>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</si>
  <si>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</si>
  <si>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</si>
  <si>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</si>
  <si>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</si>
  <si>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</si>
  <si>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</si>
  <si>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</si>
  <si>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</si>
  <si>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</si>
  <si>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</si>
  <si>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</si>
  <si>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</si>
  <si>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</si>
  <si>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</si>
  <si>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</si>
  <si>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</si>
  <si>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</si>
  <si>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</si>
  <si>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</si>
  <si>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</si>
  <si>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</si>
  <si>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</si>
  <si>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</si>
  <si>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</si>
  <si>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</si>
  <si>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</si>
  <si>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</si>
  <si>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</si>
  <si>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</si>
  <si>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</si>
  <si>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</si>
  <si>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</si>
  <si>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</si>
  <si>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</si>
  <si>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</si>
  <si>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</si>
  <si>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</si>
  <si>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</si>
  <si>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</si>
  <si>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</si>
  <si>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</si>
  <si>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</si>
  <si>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</si>
  <si>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</si>
  <si>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</si>
  <si>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</si>
  <si>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</si>
  <si>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</si>
  <si>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</si>
  <si>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</si>
  <si>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</si>
  <si>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</si>
  <si>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</si>
  <si>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</si>
  <si>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</si>
  <si>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</si>
  <si>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</si>
  <si>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</si>
  <si>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</si>
  <si>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</si>
  <si>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</si>
  <si>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</si>
  <si>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</si>
  <si>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</si>
  <si>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</si>
  <si>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</si>
  <si>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</si>
  <si>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</si>
  <si>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</si>
  <si>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</si>
  <si>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</si>
  <si>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</si>
  <si>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</si>
  <si>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</si>
  <si>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</si>
  <si>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</si>
  <si>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</si>
  <si>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</si>
  <si>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</si>
  <si>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</si>
  <si>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</si>
  <si>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</si>
  <si>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</si>
  <si>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</si>
  <si>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</si>
  <si>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</si>
  <si>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</si>
  <si>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</si>
  <si>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</si>
  <si>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</si>
  <si>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</si>
  <si>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</si>
  <si>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</si>
  <si>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</si>
  <si>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</si>
  <si>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</si>
  <si>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</si>
  <si>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</si>
  <si>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</si>
  <si>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</si>
  <si>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</si>
  <si>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</si>
  <si>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</si>
  <si>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</si>
  <si>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</si>
  <si>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</si>
  <si>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</si>
  <si>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</si>
  <si>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</si>
  <si>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</si>
  <si>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</si>
  <si>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</si>
  <si>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</si>
  <si>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</si>
  <si>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</si>
  <si>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</si>
  <si>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</si>
  <si>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</si>
  <si>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</si>
  <si>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</si>
  <si>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</si>
  <si>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</si>
  <si>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</si>
  <si>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</si>
  <si>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</si>
  <si>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</si>
  <si>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</si>
  <si>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</si>
  <si>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</si>
  <si>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</si>
  <si>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</si>
  <si>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</si>
  <si>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</si>
  <si>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</si>
  <si>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</si>
  <si>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</si>
  <si>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</si>
  <si>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</si>
  <si>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</si>
  <si>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</si>
  <si>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</si>
  <si>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</si>
  <si>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</si>
  <si>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</si>
  <si>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</si>
  <si>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</si>
  <si>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</si>
  <si>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</si>
  <si>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</si>
  <si>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</si>
  <si>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</si>
  <si>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</si>
  <si>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</si>
  <si>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</si>
  <si>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</si>
  <si>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</si>
  <si>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</si>
  <si>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</si>
  <si>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</si>
  <si>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</si>
  <si>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</si>
  <si>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</si>
  <si>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</si>
  <si>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</si>
  <si>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</si>
  <si>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</si>
  <si>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</si>
  <si>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</si>
  <si>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</si>
  <si>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</si>
  <si>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</si>
  <si>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</si>
  <si>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</si>
  <si>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</si>
  <si>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</si>
  <si>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</si>
  <si>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</si>
  <si>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</si>
  <si>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</si>
  <si>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</si>
  <si>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</si>
  <si>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</si>
  <si>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</si>
  <si>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</si>
  <si>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</si>
  <si>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</si>
  <si>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</si>
  <si>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</si>
  <si>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</si>
  <si>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</si>
  <si>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</si>
  <si>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</si>
  <si>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</si>
  <si>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</si>
  <si>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</si>
  <si>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</si>
  <si>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</si>
  <si>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</si>
  <si>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</si>
  <si>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</si>
  <si>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</si>
  <si>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</si>
  <si>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</si>
  <si>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</si>
  <si>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</si>
  <si>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</si>
  <si>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</si>
  <si>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</si>
  <si>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</si>
  <si>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</si>
  <si>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</si>
  <si>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</si>
  <si>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</si>
  <si>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</si>
  <si>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</si>
  <si>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</si>
  <si>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</si>
  <si>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</si>
  <si>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</si>
  <si>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</si>
  <si>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</si>
  <si>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</si>
  <si>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</si>
  <si>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</si>
  <si>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</si>
  <si>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</si>
  <si>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</si>
  <si>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</si>
  <si>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</si>
  <si>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</si>
  <si>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</si>
  <si>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</si>
  <si>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</si>
  <si>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</si>
  <si>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</si>
  <si>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</si>
  <si>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</si>
  <si>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</si>
  <si>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</si>
  <si>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</si>
  <si>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</si>
  <si>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</si>
  <si>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</si>
  <si>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</si>
  <si>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</si>
  <si>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</si>
  <si>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</si>
  <si>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</si>
  <si>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</si>
  <si>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</si>
  <si>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</si>
  <si>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</si>
  <si>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</si>
  <si>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</si>
  <si>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</si>
  <si>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</si>
  <si>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</si>
  <si>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</si>
  <si>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</si>
  <si>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</si>
  <si>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</si>
  <si>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</si>
  <si>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</si>
  <si>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</si>
  <si>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</si>
  <si>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</si>
  <si>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</si>
  <si>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</si>
  <si>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</si>
  <si>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</si>
  <si>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</si>
  <si>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</si>
  <si>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</si>
  <si>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</si>
  <si>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</si>
  <si>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</si>
  <si>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</si>
  <si>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</si>
  <si>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</si>
  <si>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</si>
  <si>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</si>
  <si>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</si>
  <si>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</si>
  <si>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</si>
  <si>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</si>
  <si>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</si>
  <si>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</si>
  <si>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</si>
  <si>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</si>
  <si>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</si>
  <si>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</si>
  <si>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</si>
  <si>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</si>
  <si>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</si>
  <si>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</si>
  <si>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</si>
  <si>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</si>
  <si>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</si>
  <si>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</si>
  <si>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</si>
  <si>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</si>
  <si>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</si>
  <si>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</si>
  <si>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</si>
  <si>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</si>
  <si>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</si>
  <si>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</si>
  <si>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</si>
  <si>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</si>
  <si>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</si>
  <si>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</si>
  <si>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</si>
  <si>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</si>
  <si>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</si>
  <si>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</si>
  <si>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</si>
  <si>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</si>
  <si>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</si>
  <si>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</si>
  <si>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</si>
  <si>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</si>
  <si>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</si>
  <si>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</si>
  <si>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</si>
  <si>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</si>
  <si>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</si>
  <si>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</si>
  <si>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</si>
  <si>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</si>
  <si>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</si>
  <si>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</si>
  <si>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</si>
  <si>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</si>
  <si>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</si>
  <si>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</si>
  <si>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</si>
  <si>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</si>
  <si>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</si>
  <si>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</si>
  <si>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</si>
  <si>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</si>
  <si>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</si>
  <si>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</si>
  <si>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</si>
  <si>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</si>
  <si>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</si>
  <si>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</si>
  <si>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</si>
  <si>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</si>
  <si>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</si>
  <si>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</si>
  <si>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</si>
  <si>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</si>
  <si>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</si>
  <si>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</si>
  <si>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</si>
  <si>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</si>
  <si>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</si>
  <si>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</si>
  <si>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</si>
  <si>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</si>
  <si>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</si>
  <si>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</si>
  <si>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</si>
  <si>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</si>
  <si>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</si>
  <si>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</si>
  <si>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</si>
  <si>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</si>
  <si>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</si>
  <si>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</si>
  <si>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</si>
  <si>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</si>
  <si>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</si>
  <si>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</si>
  <si>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</si>
  <si>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</si>
  <si>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</si>
  <si>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</si>
  <si>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</si>
  <si>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</si>
  <si>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</si>
  <si>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</si>
  <si>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</si>
  <si>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</si>
  <si>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</si>
  <si>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</si>
  <si>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</si>
  <si>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</si>
  <si>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</si>
  <si>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</si>
  <si>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</si>
  <si>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</si>
  <si>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</si>
  <si>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</si>
  <si>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</si>
  <si>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</si>
  <si>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</si>
  <si>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</si>
  <si>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</si>
  <si>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</si>
  <si>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</si>
  <si>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</si>
  <si>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</si>
  <si>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</si>
  <si>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</si>
  <si>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</si>
  <si>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</si>
  <si>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</si>
  <si>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</si>
  <si>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</si>
  <si>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</si>
  <si>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</si>
  <si>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</si>
  <si>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</si>
  <si>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</si>
  <si>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</si>
  <si>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</si>
  <si>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</si>
  <si>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</si>
  <si>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</si>
  <si>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</si>
  <si>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</si>
  <si>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</si>
  <si>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</si>
  <si>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</si>
  <si>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</si>
  <si>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</si>
  <si>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</si>
  <si>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</si>
  <si>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</si>
  <si>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</si>
  <si>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</si>
  <si>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</si>
  <si>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</si>
  <si>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</si>
  <si>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</si>
  <si>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</si>
  <si>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</si>
  <si>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</si>
  <si>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</si>
  <si>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</si>
  <si>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</si>
  <si>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</si>
  <si>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</si>
  <si>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</si>
  <si>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</si>
  <si>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</si>
  <si>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</si>
  <si>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</si>
  <si>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</si>
  <si>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</si>
  <si>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</si>
  <si>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</si>
  <si>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</si>
  <si>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</si>
  <si>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</si>
  <si>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</si>
  <si>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</si>
  <si>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</si>
  <si>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</si>
  <si>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</si>
  <si>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</si>
  <si>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</si>
  <si>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</si>
  <si>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</si>
  <si>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</si>
  <si>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</si>
  <si>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</si>
  <si>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</si>
  <si>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</si>
  <si>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</si>
  <si>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</si>
  <si>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</si>
  <si>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</si>
  <si>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</si>
  <si>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</si>
  <si>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</si>
  <si>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</si>
  <si>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</si>
  <si>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</si>
  <si>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</si>
  <si>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</si>
  <si>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</si>
  <si>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</si>
  <si>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</si>
  <si>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</si>
  <si>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</si>
  <si>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</si>
  <si>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</si>
  <si>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</si>
  <si>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</si>
  <si>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</si>
  <si>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</si>
  <si>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</si>
  <si>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</si>
  <si>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</si>
  <si>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</si>
  <si>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</si>
  <si>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</si>
  <si>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</si>
  <si>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</si>
  <si>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</si>
  <si>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</si>
  <si>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</si>
  <si>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</si>
  <si>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</si>
  <si>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</si>
  <si>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</si>
  <si>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</si>
  <si>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</si>
  <si>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</si>
  <si>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</si>
  <si>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</si>
  <si>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</si>
  <si>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</si>
  <si>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</si>
  <si>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</si>
  <si>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</si>
  <si>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</si>
  <si>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</si>
  <si>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</si>
  <si>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</si>
  <si>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</si>
  <si>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</si>
  <si>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</si>
  <si>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</si>
  <si>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</si>
  <si>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</si>
  <si>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</si>
  <si>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</si>
  <si>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</si>
  <si>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</si>
  <si>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</si>
  <si>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</si>
  <si>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</si>
  <si>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</si>
  <si>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</si>
  <si>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</si>
  <si>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</si>
  <si>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</si>
  <si>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</si>
  <si>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</si>
  <si>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</si>
  <si>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</si>
  <si>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</si>
  <si>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</si>
  <si>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</si>
  <si>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</si>
  <si>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</si>
  <si>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</si>
  <si>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</si>
  <si>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</si>
  <si>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</si>
  <si>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</si>
  <si>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</si>
  <si>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</si>
  <si>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</si>
  <si>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</si>
  <si>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</si>
  <si>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</si>
  <si>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</si>
  <si>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</si>
  <si>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</si>
  <si>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</si>
  <si>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</si>
  <si>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</si>
  <si>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</si>
  <si>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</si>
  <si>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</si>
  <si>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</si>
  <si>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</si>
  <si>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</si>
  <si>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</si>
  <si>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</si>
  <si>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</si>
  <si>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</si>
  <si>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</si>
  <si>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</si>
  <si>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</si>
  <si>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</si>
  <si>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</si>
  <si>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</si>
  <si>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</si>
  <si>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</si>
  <si>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</si>
  <si>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</si>
  <si>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</si>
  <si>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</si>
  <si>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</si>
  <si>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</si>
  <si>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M07 Jan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</si>
</sst>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75" workbookViewId="0">
      <selection activeCell="J3385" sqref="J3385:J3387"/>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M07 Jan</v>
      </c>
      <c r="J9" s="20" t="str">
        <f>CONCATENATE("Actual Month ",B10)</f>
        <v>Actual Month M07 Jan</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FS163_OSA_2016_M07</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137084</v>
      </c>
      <c r="K35" s="12" t="s">
        <v>1549</v>
      </c>
      <c r="S35" s="27" t="s">
        <v>4049</v>
      </c>
      <c r="T35" s="12" t="s">
        <v>4315</v>
      </c>
    </row>
    <row r="36" spans="5:20" ht="12.95" customHeight="1" x14ac:dyDescent="0.2">
      <c r="E36" s="5" t="s">
        <v>4651</v>
      </c>
      <c r="G36" s="5" t="s">
        <v>1550</v>
      </c>
      <c r="H36" s="9" t="s">
        <v>1551</v>
      </c>
      <c r="I36" s="22">
        <v>0</v>
      </c>
      <c r="J36" s="22">
        <v>41906</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372861</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410250</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962101</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962101</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-962101</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-962101</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-962101</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-962101</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37167</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3075</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93983</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93983</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-93983</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-93983</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-93983</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-93983</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1008100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79977</v>
      </c>
      <c r="K148" s="12" t="s">
        <v>1748</v>
      </c>
      <c r="S148" s="27" t="s">
        <v>4154</v>
      </c>
      <c r="T148" s="12" t="s">
        <v>4361</v>
      </c>
    </row>
    <row r="149" spans="5:20" ht="12.95" customHeight="1" x14ac:dyDescent="0.2">
      <c r="E149" s="5" t="s">
        <v>1743</v>
      </c>
      <c r="G149" s="5" t="s">
        <v>4667</v>
      </c>
      <c r="H149" s="9" t="s">
        <v>4668</v>
      </c>
      <c r="I149" s="22">
        <v>0</v>
      </c>
      <c r="J149" s="22">
        <v>12480</v>
      </c>
      <c r="K149" s="12" t="s">
        <v>1749</v>
      </c>
      <c r="S149" s="27" t="s">
        <v>4155</v>
      </c>
      <c r="T149" s="12" t="s">
        <v>4362</v>
      </c>
    </row>
    <row r="150" spans="5:20" ht="12.95" customHeight="1" x14ac:dyDescent="0.2">
      <c r="E150" s="5" t="s">
        <v>1743</v>
      </c>
      <c r="G150" s="5" t="s">
        <v>4670</v>
      </c>
      <c r="H150" s="9" t="s">
        <v>4671</v>
      </c>
      <c r="I150" s="22">
        <v>0</v>
      </c>
      <c r="J150" s="22">
        <v>0</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24250</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1124807</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1124807</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1124807</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434150</v>
      </c>
      <c r="K169" s="12" t="s">
        <v>1769</v>
      </c>
      <c r="S169" s="27" t="s">
        <v>4175</v>
      </c>
      <c r="T169" s="12" t="s">
        <v>4382</v>
      </c>
    </row>
    <row r="170" spans="5:20" ht="12.95" customHeight="1" x14ac:dyDescent="0.2">
      <c r="E170" s="5" t="s">
        <v>1743</v>
      </c>
      <c r="G170" s="5" t="s">
        <v>1550</v>
      </c>
      <c r="H170" s="9" t="s">
        <v>1551</v>
      </c>
      <c r="I170" s="22">
        <v>0</v>
      </c>
      <c r="J170" s="22">
        <v>148831</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-1302154</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-719173</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-719173</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1843980</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1843980</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1843980</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1843980</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34966</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111801</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111801</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-111801</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-111801</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-111801</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-111801</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41141</v>
      </c>
      <c r="K303" s="12" t="s">
        <v>1907</v>
      </c>
      <c r="T303" s="12" t="s">
        <v>4449</v>
      </c>
    </row>
    <row r="304" spans="5:20" ht="12.95" customHeight="1" x14ac:dyDescent="0.2">
      <c r="E304" s="5" t="s">
        <v>1881</v>
      </c>
      <c r="G304" s="5" t="s">
        <v>1550</v>
      </c>
      <c r="H304" s="9" t="s">
        <v>1551</v>
      </c>
      <c r="I304" s="22">
        <v>0</v>
      </c>
      <c r="J304" s="22">
        <v>14276</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13734</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69151</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69151</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-69151</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-69151</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-69151</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-69151</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15939</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28194</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44133</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44133</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-44133</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-44133</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-44133</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-44133</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318053</v>
      </c>
      <c r="K437" s="12" t="s">
        <v>2045</v>
      </c>
      <c r="T437" s="12" t="s">
        <v>4449</v>
      </c>
    </row>
    <row r="438" spans="5:20" ht="12.95" customHeight="1" x14ac:dyDescent="0.2">
      <c r="E438" s="5" t="s">
        <v>2019</v>
      </c>
      <c r="G438" s="5" t="s">
        <v>1550</v>
      </c>
      <c r="H438" s="9" t="s">
        <v>1551</v>
      </c>
      <c r="I438" s="22">
        <v>0</v>
      </c>
      <c r="J438" s="22">
        <v>150067</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182774</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650894</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650894</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-650894</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-650894</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-650894</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-650894</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94138</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-750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271130</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271130</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-271130</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-271130</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-271130</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-271130</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16204</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182</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48188</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48188</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-48188</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-48188</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-48188</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-48188</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1679</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1679</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1679</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1679</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1679</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1679</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1679</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1679</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3076</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3076</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3076</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3076</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3076</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3076</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3076</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3076</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291441</v>
      </c>
      <c r="K1442" s="12" t="s">
        <v>3080</v>
      </c>
      <c r="T1442" s="12" t="s">
        <v>1378</v>
      </c>
    </row>
    <row r="1443" spans="5:20" ht="12.95" customHeight="1" x14ac:dyDescent="0.2">
      <c r="E1443" s="5" t="s">
        <v>3054</v>
      </c>
      <c r="G1443" s="5" t="s">
        <v>1550</v>
      </c>
      <c r="H1443" s="9" t="s">
        <v>1551</v>
      </c>
      <c r="I1443" s="22">
        <v>0</v>
      </c>
      <c r="J1443" s="22">
        <v>179498</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9482</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480421</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480421</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-480421</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-480421</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-480421</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-480421</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67656</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395</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68051</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68051</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68051</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12896</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63097</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63097</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4954</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4954</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4954</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4954</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25850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25850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25850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25850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58059</v>
      </c>
      <c r="K1710" s="12" t="s">
        <v>211</v>
      </c>
      <c r="T1710" s="12" t="s">
        <v>1512</v>
      </c>
    </row>
    <row r="1711" spans="5:20" ht="12.95" customHeight="1" x14ac:dyDescent="0.2">
      <c r="E1711" s="5" t="s">
        <v>185</v>
      </c>
      <c r="G1711" s="5" t="s">
        <v>1550</v>
      </c>
      <c r="H1711" s="9" t="s">
        <v>1551</v>
      </c>
      <c r="I1711" s="22">
        <v>0</v>
      </c>
      <c r="J1711" s="22">
        <v>45721</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13808</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117588</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117588</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-91738</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-91738</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-91738</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-91738</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1161</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1161</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1161</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-1161</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-1161</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-1161</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-1161</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21786</v>
      </c>
      <c r="K2112" s="12" t="s">
        <v>3811</v>
      </c>
      <c r="T2112" s="12" t="s">
        <v>3191</v>
      </c>
    </row>
    <row r="2113" spans="5:20" ht="12.95" customHeight="1" x14ac:dyDescent="0.2">
      <c r="E2113" s="5" t="s">
        <v>599</v>
      </c>
      <c r="G2113" s="5" t="s">
        <v>1550</v>
      </c>
      <c r="H2113" s="9" t="s">
        <v>1551</v>
      </c>
      <c r="I2113" s="22">
        <v>0</v>
      </c>
      <c r="J2113" s="22">
        <v>19791</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41577</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41577</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-41577</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-41577</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-41577</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-41577</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817564</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90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817654</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817654</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817654</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307895</v>
      </c>
      <c r="K2447" s="12" t="s">
        <v>2429</v>
      </c>
      <c r="T2447" s="12" t="s">
        <v>3325</v>
      </c>
    </row>
    <row r="2448" spans="5:20" ht="12.95" customHeight="1" x14ac:dyDescent="0.2">
      <c r="E2448" s="5" t="s">
        <v>2403</v>
      </c>
      <c r="G2448" s="5" t="s">
        <v>1550</v>
      </c>
      <c r="H2448" s="9" t="s">
        <v>1551</v>
      </c>
      <c r="I2448" s="22">
        <v>0</v>
      </c>
      <c r="J2448" s="22">
        <v>261104</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853</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569852</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569852</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247802</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247802</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247802</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247802</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517818</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517818</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517818</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517818</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228939</v>
      </c>
      <c r="K2715" s="12" t="s">
        <v>2705</v>
      </c>
      <c r="T2715" s="12" t="s">
        <v>3392</v>
      </c>
    </row>
    <row r="2716" spans="5:20" ht="12.95" customHeight="1" x14ac:dyDescent="0.2">
      <c r="E2716" s="5" t="s">
        <v>2679</v>
      </c>
      <c r="G2716" s="5" t="s">
        <v>1550</v>
      </c>
      <c r="H2716" s="9" t="s">
        <v>1551</v>
      </c>
      <c r="I2716" s="22">
        <v>0</v>
      </c>
      <c r="J2716" s="22">
        <v>150762</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379701</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379701</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138117</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138117</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138117</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138117</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157733</v>
      </c>
      <c r="K2782" s="12" t="s">
        <v>2774</v>
      </c>
      <c r="T2782" s="12" t="s">
        <v>3459</v>
      </c>
    </row>
    <row r="2783" spans="5:20" ht="12.95" customHeight="1" x14ac:dyDescent="0.2">
      <c r="E2783" s="5" t="s">
        <v>2748</v>
      </c>
      <c r="G2783" s="5" t="s">
        <v>1550</v>
      </c>
      <c r="H2783" s="9" t="s">
        <v>1551</v>
      </c>
      <c r="I2783" s="22">
        <v>0</v>
      </c>
      <c r="J2783" s="22">
        <v>98573</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23338</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106063</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385707</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385707</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-385707</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-385707</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-385707</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-385707</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989793</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3750000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4739793</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4739793</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4739793</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549342</v>
      </c>
      <c r="K3184" s="12" t="s">
        <v>4917</v>
      </c>
      <c r="T3184" s="12" t="s">
        <v>3526</v>
      </c>
    </row>
    <row r="3185" spans="5:20" ht="12.95" customHeight="1" x14ac:dyDescent="0.2">
      <c r="E3185" s="5" t="s">
        <v>4891</v>
      </c>
      <c r="G3185" s="5" t="s">
        <v>1550</v>
      </c>
      <c r="H3185" s="9" t="s">
        <v>1551</v>
      </c>
      <c r="I3185" s="22">
        <v>0</v>
      </c>
      <c r="J3185" s="22">
        <v>469859</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-32676</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986525</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986525</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3753268</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3753268</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3753268</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3753268</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11212</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-304035</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-271397</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-271397</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271397</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271397</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271397</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271397</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1008100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2325175</v>
      </c>
      <c r="K3899" s="15" t="s">
        <v>3962</v>
      </c>
      <c r="T3899" s="12" t="s">
        <v>3705</v>
      </c>
    </row>
    <row r="3900" spans="4:20" ht="12.95" customHeight="1" x14ac:dyDescent="0.2">
      <c r="E3900" s="1" t="s">
        <v>3958</v>
      </c>
      <c r="G3900" s="1" t="s">
        <v>4664</v>
      </c>
      <c r="H3900" s="11" t="s">
        <v>4665</v>
      </c>
      <c r="I3900" s="14">
        <f>SUMIF($G$10:$G3899,$G3900,I$10:I3900)</f>
        <v>0</v>
      </c>
      <c r="J3900" s="14">
        <f>SUMIF($G$10:$G3899,$G3900,J$10:J3900)</f>
        <v>149312</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12480</v>
      </c>
      <c r="K3901" s="15" t="s">
        <v>3964</v>
      </c>
      <c r="T3901" s="12" t="s">
        <v>3707</v>
      </c>
    </row>
    <row r="3902" spans="4:20" ht="12.95" customHeight="1" x14ac:dyDescent="0.2">
      <c r="E3902" s="1" t="s">
        <v>3958</v>
      </c>
      <c r="G3902" s="1" t="s">
        <v>4670</v>
      </c>
      <c r="H3902" s="11" t="s">
        <v>4671</v>
      </c>
      <c r="I3902" s="14">
        <f>SUMIF($G$10:$G3901,$G3902,I$10:I3902)</f>
        <v>0</v>
      </c>
      <c r="J3902" s="14">
        <f>SUMIF($G$10:$G3901,$G3902,J$10:J3902)</f>
        <v>0</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25850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3750000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27811</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7298728</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7298728</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7298728</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2957370</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1786971</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372861</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23338</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-304035</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15939</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-566004</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4286440</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4286440</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3012288</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3012288</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3012288</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3012288</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zoomScale="75" zoomScaleNormal="100" workbookViewId="0">
      <selection activeCell="AF52" sqref="AF5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M07 Jan</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1008100</v>
      </c>
      <c r="Z4" s="12">
        <f>SUMIF(Sheet1!$T$10:$T$3962,E4,Sheet1!$J$10:$J$3962)</f>
        <v>0</v>
      </c>
      <c r="AA4" s="26">
        <f>SUM(X4:Z4)</f>
        <v>1008100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1008100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989793</v>
      </c>
      <c r="AN6" s="12">
        <f>SUMIF(Sheet1!$T$10:$T$3962,S6,Sheet1!$J$10:$J$3962)</f>
        <v>817564</v>
      </c>
      <c r="AO6" s="12">
        <f>SUMIF(Sheet1!$T$10:$T$3962,T6,Sheet1!$J$10:$J$3962)</f>
        <v>517818</v>
      </c>
      <c r="AP6" s="12">
        <f>SUMIF(Sheet1!$T$10:$T$3962,U6,Sheet1!$J$10:$J$3962)</f>
        <v>0</v>
      </c>
      <c r="AQ6" s="26">
        <f t="shared" si="3"/>
        <v>2325175</v>
      </c>
      <c r="AR6" s="26">
        <f t="shared" si="4"/>
        <v>2325175</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79977</v>
      </c>
      <c r="Z7" s="12">
        <f>SUMIF(Sheet1!$T$10:$T$3962,E7,Sheet1!$J$10:$J$3962)</f>
        <v>0</v>
      </c>
      <c r="AA7" s="26">
        <f t="shared" si="0"/>
        <v>79977</v>
      </c>
      <c r="AB7" s="12">
        <f>SUMIF(Sheet1!$T$10:$T$3962,G7,Sheet1!$J$10:$J$3962)</f>
        <v>1679</v>
      </c>
      <c r="AC7" s="12">
        <f>SUMIF(Sheet1!$T$10:$T$3962,H7,Sheet1!$J$10:$J$3962)</f>
        <v>0</v>
      </c>
      <c r="AD7" s="12">
        <f>SUMIF(Sheet1!$T$10:$T$3962,I7,Sheet1!$J$10:$J$3962)</f>
        <v>0</v>
      </c>
      <c r="AE7" s="12">
        <f>SUMIF(Sheet1!$T$10:$T$3962,J7,Sheet1!$J$10:$J$3962)</f>
        <v>67656</v>
      </c>
      <c r="AF7" s="12">
        <f>SUMIF(Sheet1!$T$10:$T$3962,K7,Sheet1!$J$10:$J$3962)</f>
        <v>0</v>
      </c>
      <c r="AG7" s="26">
        <f t="shared" si="1"/>
        <v>69335</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149312</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12480</v>
      </c>
      <c r="Z8" s="12">
        <f>SUMIF(Sheet1!$T$10:$T$3962,E8,Sheet1!$J$10:$J$3962)</f>
        <v>0</v>
      </c>
      <c r="AA8" s="26">
        <f t="shared" si="0"/>
        <v>12480</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12480</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0</v>
      </c>
      <c r="Z9" s="12">
        <f>SUMIF(Sheet1!$T$10:$T$3962,E9,Sheet1!$J$10:$J$3962)</f>
        <v>0</v>
      </c>
      <c r="AA9" s="26">
        <f t="shared" si="0"/>
        <v>0</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0</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25850</v>
      </c>
      <c r="AE11" s="12">
        <f>SUMIF(Sheet1!$T$10:$T$3962,J11,Sheet1!$J$10:$J$3962)</f>
        <v>0</v>
      </c>
      <c r="AF11" s="12">
        <f>SUMIF(Sheet1!$T$10:$T$3962,K11,Sheet1!$J$10:$J$3962)</f>
        <v>0</v>
      </c>
      <c r="AG11" s="26">
        <f t="shared" si="1"/>
        <v>25850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25850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3750000</v>
      </c>
      <c r="AN15" s="12">
        <f>SUMIF(Sheet1!$T$10:$T$3962,S15,Sheet1!$J$10:$J$3962)</f>
        <v>0</v>
      </c>
      <c r="AO15" s="12">
        <f>SUMIF(Sheet1!$T$10:$T$3962,T15,Sheet1!$J$10:$J$3962)</f>
        <v>0</v>
      </c>
      <c r="AP15" s="12">
        <f>SUMIF(Sheet1!$T$10:$T$3962,U15,Sheet1!$J$10:$J$3962)</f>
        <v>0</v>
      </c>
      <c r="AQ15" s="26">
        <f t="shared" si="3"/>
        <v>3750000</v>
      </c>
      <c r="AR15" s="26">
        <f t="shared" si="4"/>
        <v>3750000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24250</v>
      </c>
      <c r="Z16" s="12">
        <f>SUMIF(Sheet1!$T$10:$T$3962,E16,Sheet1!$J$10:$J$3962)</f>
        <v>0</v>
      </c>
      <c r="AA16" s="26">
        <f t="shared" si="0"/>
        <v>24250</v>
      </c>
      <c r="AB16" s="12">
        <f>SUMIF(Sheet1!$T$10:$T$3962,G16,Sheet1!$J$10:$J$3962)</f>
        <v>3076</v>
      </c>
      <c r="AC16" s="12">
        <f>SUMIF(Sheet1!$T$10:$T$3962,H16,Sheet1!$J$10:$J$3962)</f>
        <v>0</v>
      </c>
      <c r="AD16" s="12">
        <f>SUMIF(Sheet1!$T$10:$T$3962,I16,Sheet1!$J$10:$J$3962)</f>
        <v>0</v>
      </c>
      <c r="AE16" s="12">
        <f>SUMIF(Sheet1!$T$10:$T$3962,J16,Sheet1!$J$10:$J$3962)</f>
        <v>395</v>
      </c>
      <c r="AF16" s="12">
        <f>SUMIF(Sheet1!$T$10:$T$3962,K16,Sheet1!$J$10:$J$3962)</f>
        <v>0</v>
      </c>
      <c r="AG16" s="26">
        <f t="shared" si="1"/>
        <v>3471</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90</v>
      </c>
      <c r="AO16" s="12">
        <f>SUMIF(Sheet1!$T$10:$T$3962,T16,Sheet1!$J$10:$J$3962)</f>
        <v>0</v>
      </c>
      <c r="AP16" s="12">
        <f>SUMIF(Sheet1!$T$10:$T$3962,U16,Sheet1!$J$10:$J$3962)</f>
        <v>0</v>
      </c>
      <c r="AQ16" s="26">
        <f t="shared" si="3"/>
        <v>90</v>
      </c>
      <c r="AR16" s="26">
        <f t="shared" si="4"/>
        <v>27811</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1124807</v>
      </c>
      <c r="Z18" s="12">
        <f>SUMIF(Sheet1!$T$10:$T$3962,E18,Sheet1!$J$10:$J$3962)</f>
        <v>0</v>
      </c>
      <c r="AA18" s="26">
        <f t="shared" si="0"/>
        <v>1124807</v>
      </c>
      <c r="AB18" s="12">
        <f>SUMIF(Sheet1!$T$10:$T$3962,G18,Sheet1!$J$10:$J$3962)</f>
        <v>4755</v>
      </c>
      <c r="AC18" s="12">
        <f>SUMIF(Sheet1!$T$10:$T$3962,H18,Sheet1!$J$10:$J$3962)</f>
        <v>0</v>
      </c>
      <c r="AD18" s="12">
        <f>SUMIF(Sheet1!$T$10:$T$3962,I18,Sheet1!$J$10:$J$3962)</f>
        <v>25850</v>
      </c>
      <c r="AE18" s="12">
        <f>SUMIF(Sheet1!$T$10:$T$3962,J18,Sheet1!$J$10:$J$3962)</f>
        <v>68051</v>
      </c>
      <c r="AF18" s="12">
        <f>SUMIF(Sheet1!$T$10:$T$3962,K18,Sheet1!$J$10:$J$3962)</f>
        <v>0</v>
      </c>
      <c r="AG18" s="26">
        <f t="shared" si="1"/>
        <v>98656</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4739793</v>
      </c>
      <c r="AN18" s="12">
        <f>SUMIF(Sheet1!$T$10:$T$3962,S18,Sheet1!$J$10:$J$3962)</f>
        <v>817654</v>
      </c>
      <c r="AO18" s="12">
        <f>SUMIF(Sheet1!$T$10:$T$3962,T18,Sheet1!$J$10:$J$3962)</f>
        <v>517818</v>
      </c>
      <c r="AP18" s="12">
        <f>SUMIF(Sheet1!$T$10:$T$3962,U18,Sheet1!$J$10:$J$3962)</f>
        <v>0</v>
      </c>
      <c r="AQ18" s="26">
        <f t="shared" si="3"/>
        <v>6075265</v>
      </c>
      <c r="AR18" s="26">
        <f t="shared" si="4"/>
        <v>7298728</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1124807</v>
      </c>
      <c r="Z20" s="12">
        <f>SUMIF(Sheet1!$T$10:$T$3962,E20,Sheet1!$J$10:$J$3962)</f>
        <v>0</v>
      </c>
      <c r="AA20" s="26">
        <f t="shared" si="0"/>
        <v>1124807</v>
      </c>
      <c r="AB20" s="12">
        <f>SUMIF(Sheet1!$T$10:$T$3962,G20,Sheet1!$J$10:$J$3962)</f>
        <v>4755</v>
      </c>
      <c r="AC20" s="12">
        <f>SUMIF(Sheet1!$T$10:$T$3962,H20,Sheet1!$J$10:$J$3962)</f>
        <v>0</v>
      </c>
      <c r="AD20" s="12">
        <f>SUMIF(Sheet1!$T$10:$T$3962,I20,Sheet1!$J$10:$J$3962)</f>
        <v>25850</v>
      </c>
      <c r="AE20" s="12">
        <f>SUMIF(Sheet1!$T$10:$T$3962,J20,Sheet1!$J$10:$J$3962)</f>
        <v>68051</v>
      </c>
      <c r="AF20" s="12">
        <f>SUMIF(Sheet1!$T$10:$T$3962,K20,Sheet1!$J$10:$J$3962)</f>
        <v>0</v>
      </c>
      <c r="AG20" s="26">
        <f t="shared" si="1"/>
        <v>98656</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4739793</v>
      </c>
      <c r="AN20" s="12">
        <f>SUMIF(Sheet1!$T$10:$T$3962,S20,Sheet1!$J$10:$J$3962)</f>
        <v>817654</v>
      </c>
      <c r="AO20" s="12">
        <f>SUMIF(Sheet1!$T$10:$T$3962,T20,Sheet1!$J$10:$J$3962)</f>
        <v>517818</v>
      </c>
      <c r="AP20" s="12">
        <f>SUMIF(Sheet1!$T$10:$T$3962,U20,Sheet1!$J$10:$J$3962)</f>
        <v>0</v>
      </c>
      <c r="AQ20" s="26">
        <f t="shared" si="3"/>
        <v>6075265</v>
      </c>
      <c r="AR20" s="26">
        <f t="shared" si="4"/>
        <v>7298728</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1124807</v>
      </c>
      <c r="Z26" s="12">
        <f>SUMIF(Sheet1!$T$10:$T$3962,E26,Sheet1!$J$10:$J$3962)</f>
        <v>0</v>
      </c>
      <c r="AA26" s="26">
        <f>SUM(X26:Z26)</f>
        <v>1124807</v>
      </c>
      <c r="AB26" s="12">
        <f>SUMIF(Sheet1!$T$10:$T$3962,G26,Sheet1!$J$10:$J$3962)</f>
        <v>4755</v>
      </c>
      <c r="AC26" s="12">
        <f>SUMIF(Sheet1!$T$10:$T$3962,H26,Sheet1!$J$10:$J$3962)</f>
        <v>0</v>
      </c>
      <c r="AD26" s="12">
        <f>SUMIF(Sheet1!$T$10:$T$3962,I26,Sheet1!$J$10:$J$3962)</f>
        <v>25850</v>
      </c>
      <c r="AE26" s="12">
        <f>SUMIF(Sheet1!$T$10:$T$3962,J26,Sheet1!$J$10:$J$3962)</f>
        <v>68051</v>
      </c>
      <c r="AF26" s="12">
        <f>SUMIF(Sheet1!$T$10:$T$3962,K26,Sheet1!$J$10:$J$3962)</f>
        <v>0</v>
      </c>
      <c r="AG26" s="26">
        <f>SUM(AB26:AF26)</f>
        <v>98656</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4739793</v>
      </c>
      <c r="AN26" s="12">
        <f>SUMIF(Sheet1!$T$10:$T$3962,S26,Sheet1!$J$10:$J$3962)</f>
        <v>817654</v>
      </c>
      <c r="AO26" s="12">
        <f>SUMIF(Sheet1!$T$10:$T$3962,T26,Sheet1!$J$10:$J$3962)</f>
        <v>517818</v>
      </c>
      <c r="AP26" s="12">
        <f>SUMIF(Sheet1!$T$10:$T$3962,U26,Sheet1!$J$10:$J$3962)</f>
        <v>0</v>
      </c>
      <c r="AQ26" s="26">
        <f>SUM(AL26:AP26)</f>
        <v>6075265</v>
      </c>
      <c r="AR26" s="26">
        <f>+AQ26+AK26+AG26+AA26</f>
        <v>7298728</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190825</v>
      </c>
      <c r="Y28" s="12">
        <f>SUMIF(Sheet1!$T$10:$T$3962,D28,Sheet1!$J$10:$J$3962)</f>
        <v>434150</v>
      </c>
      <c r="Z28" s="12">
        <f>SUMIF(Sheet1!$T$10:$T$3962,E28,Sheet1!$J$10:$J$3962)</f>
        <v>436029</v>
      </c>
      <c r="AA28" s="26">
        <f t="shared" ref="AA28:AA45" si="5">SUM(X28:Z28)</f>
        <v>1061004</v>
      </c>
      <c r="AB28" s="12">
        <f>SUMIF(Sheet1!$T$10:$T$3962,G28,Sheet1!$J$10:$J$3962)</f>
        <v>323243</v>
      </c>
      <c r="AC28" s="12">
        <f>SUMIF(Sheet1!$T$10:$T$3962,H28,Sheet1!$J$10:$J$3962)</f>
        <v>21786</v>
      </c>
      <c r="AD28" s="12">
        <f>SUMIF(Sheet1!$T$10:$T$3962,I28,Sheet1!$J$10:$J$3962)</f>
        <v>58059</v>
      </c>
      <c r="AE28" s="12">
        <f>SUMIF(Sheet1!$T$10:$T$3962,J28,Sheet1!$J$10:$J$3962)</f>
        <v>50201</v>
      </c>
      <c r="AF28" s="12">
        <f>SUMIF(Sheet1!$T$10:$T$3962,K28,Sheet1!$J$10:$J$3962)</f>
        <v>0</v>
      </c>
      <c r="AG28" s="26">
        <f t="shared" ref="AG28:AG45" si="6">SUM(AB28:AF28)</f>
        <v>453289</v>
      </c>
      <c r="AH28" s="12">
        <f>SUMIF(Sheet1!$T$10:$T$3962,M28,Sheet1!$J$10:$J$3962)</f>
        <v>177742</v>
      </c>
      <c r="AI28" s="12">
        <f>SUMIF(Sheet1!$T$10:$T$3962,N28,Sheet1!$J$10:$J$3962)</f>
        <v>157733</v>
      </c>
      <c r="AJ28" s="12">
        <f>SUMIF(Sheet1!$T$10:$T$3962,O28,Sheet1!$J$10:$J$3962)</f>
        <v>0</v>
      </c>
      <c r="AK28" s="26">
        <f t="shared" ref="AK28:AK45" si="7">SUM(AH28:AJ28)</f>
        <v>335475</v>
      </c>
      <c r="AL28" s="12">
        <f>SUMIF(Sheet1!$T$10:$T$3962,Q28,Sheet1!$J$10:$J$3962)</f>
        <v>21426</v>
      </c>
      <c r="AM28" s="12">
        <f>SUMIF(Sheet1!$T$10:$T$3962,R28,Sheet1!$J$10:$J$3962)</f>
        <v>549342</v>
      </c>
      <c r="AN28" s="12">
        <f>SUMIF(Sheet1!$T$10:$T$3962,S28,Sheet1!$J$10:$J$3962)</f>
        <v>307895</v>
      </c>
      <c r="AO28" s="12">
        <f>SUMIF(Sheet1!$T$10:$T$3962,T28,Sheet1!$J$10:$J$3962)</f>
        <v>228939</v>
      </c>
      <c r="AP28" s="12">
        <f>SUMIF(Sheet1!$T$10:$T$3962,U28,Sheet1!$J$10:$J$3962)</f>
        <v>0</v>
      </c>
      <c r="AQ28" s="26">
        <f t="shared" ref="AQ28:AQ45" si="8">SUM(AL28:AP28)</f>
        <v>1107602</v>
      </c>
      <c r="AR28" s="26">
        <f t="shared" ref="AR28:AR45" si="9">+AQ28+AK28+AG28+AA28</f>
        <v>2957370</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79073</v>
      </c>
      <c r="Y29" s="12">
        <f>SUMIF(Sheet1!$T$10:$T$3962,D29,Sheet1!$J$10:$J$3962)</f>
        <v>148831</v>
      </c>
      <c r="Z29" s="12">
        <f>SUMIF(Sheet1!$T$10:$T$3962,E29,Sheet1!$J$10:$J$3962)</f>
        <v>199309</v>
      </c>
      <c r="AA29" s="26">
        <f t="shared" si="5"/>
        <v>427213</v>
      </c>
      <c r="AB29" s="12">
        <f>SUMIF(Sheet1!$T$10:$T$3962,G29,Sheet1!$J$10:$J$3962)</f>
        <v>195702</v>
      </c>
      <c r="AC29" s="12">
        <f>SUMIF(Sheet1!$T$10:$T$3962,H29,Sheet1!$J$10:$J$3962)</f>
        <v>19791</v>
      </c>
      <c r="AD29" s="12">
        <f>SUMIF(Sheet1!$T$10:$T$3962,I29,Sheet1!$J$10:$J$3962)</f>
        <v>45721</v>
      </c>
      <c r="AE29" s="12">
        <f>SUMIF(Sheet1!$T$10:$T$3962,J29,Sheet1!$J$10:$J$3962)</f>
        <v>12896</v>
      </c>
      <c r="AF29" s="12">
        <f>SUMIF(Sheet1!$T$10:$T$3962,K29,Sheet1!$J$10:$J$3962)</f>
        <v>0</v>
      </c>
      <c r="AG29" s="26">
        <f t="shared" si="6"/>
        <v>274110</v>
      </c>
      <c r="AH29" s="12">
        <f>SUMIF(Sheet1!$T$10:$T$3962,M29,Sheet1!$J$10:$J$3962)</f>
        <v>94138</v>
      </c>
      <c r="AI29" s="12">
        <f>SUMIF(Sheet1!$T$10:$T$3962,N29,Sheet1!$J$10:$J$3962)</f>
        <v>98573</v>
      </c>
      <c r="AJ29" s="12">
        <f>SUMIF(Sheet1!$T$10:$T$3962,O29,Sheet1!$J$10:$J$3962)</f>
        <v>0</v>
      </c>
      <c r="AK29" s="26">
        <f t="shared" si="7"/>
        <v>192711</v>
      </c>
      <c r="AL29" s="12">
        <f>SUMIF(Sheet1!$T$10:$T$3962,Q29,Sheet1!$J$10:$J$3962)</f>
        <v>11212</v>
      </c>
      <c r="AM29" s="12">
        <f>SUMIF(Sheet1!$T$10:$T$3962,R29,Sheet1!$J$10:$J$3962)</f>
        <v>469859</v>
      </c>
      <c r="AN29" s="12">
        <f>SUMIF(Sheet1!$T$10:$T$3962,S29,Sheet1!$J$10:$J$3962)</f>
        <v>261104</v>
      </c>
      <c r="AO29" s="12">
        <f>SUMIF(Sheet1!$T$10:$T$3962,T29,Sheet1!$J$10:$J$3962)</f>
        <v>150762</v>
      </c>
      <c r="AP29" s="12">
        <f>SUMIF(Sheet1!$T$10:$T$3962,U29,Sheet1!$J$10:$J$3962)</f>
        <v>0</v>
      </c>
      <c r="AQ29" s="26">
        <f t="shared" si="8"/>
        <v>892937</v>
      </c>
      <c r="AR29" s="26">
        <f t="shared" si="9"/>
        <v>1786971</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372861</v>
      </c>
      <c r="Y32" s="12">
        <f>SUMIF(Sheet1!$T$10:$T$3962,D32,Sheet1!$J$10:$J$3962)</f>
        <v>0</v>
      </c>
      <c r="Z32" s="12">
        <f>SUMIF(Sheet1!$T$10:$T$3962,E32,Sheet1!$J$10:$J$3962)</f>
        <v>0</v>
      </c>
      <c r="AA32" s="26">
        <f t="shared" si="5"/>
        <v>372861</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372861</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23338</v>
      </c>
      <c r="AJ36" s="12">
        <f>SUMIF(Sheet1!$T$10:$T$3962,O36,Sheet1!$J$10:$J$3962)</f>
        <v>0</v>
      </c>
      <c r="AK36" s="26">
        <f t="shared" si="7"/>
        <v>23338</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23338</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-304035</v>
      </c>
      <c r="AM38" s="12">
        <f>SUMIF(Sheet1!$T$10:$T$3962,R38,Sheet1!$J$10:$J$3962)</f>
        <v>0</v>
      </c>
      <c r="AN38" s="12">
        <f>SUMIF(Sheet1!$T$10:$T$3962,S38,Sheet1!$J$10:$J$3962)</f>
        <v>0</v>
      </c>
      <c r="AO38" s="12">
        <f>SUMIF(Sheet1!$T$10:$T$3962,T38,Sheet1!$J$10:$J$3962)</f>
        <v>0</v>
      </c>
      <c r="AP38" s="12">
        <f>SUMIF(Sheet1!$T$10:$T$3962,U38,Sheet1!$J$10:$J$3962)</f>
        <v>0</v>
      </c>
      <c r="AQ38" s="26">
        <f t="shared" si="8"/>
        <v>-304035</v>
      </c>
      <c r="AR38" s="26">
        <f t="shared" si="9"/>
        <v>-304035</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15939</v>
      </c>
      <c r="AA40" s="26">
        <f t="shared" si="5"/>
        <v>15939</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15939</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413325</v>
      </c>
      <c r="Y42" s="12">
        <f>SUMIF(Sheet1!$T$10:$T$3962,D42,Sheet1!$J$10:$J$3962)</f>
        <v>-1302154</v>
      </c>
      <c r="Z42" s="12">
        <f>SUMIF(Sheet1!$T$10:$T$3962,E42,Sheet1!$J$10:$J$3962)</f>
        <v>224702</v>
      </c>
      <c r="AA42" s="26">
        <f t="shared" si="5"/>
        <v>-664127</v>
      </c>
      <c r="AB42" s="12">
        <f>SUMIF(Sheet1!$T$10:$T$3962,G42,Sheet1!$J$10:$J$3962)</f>
        <v>9664</v>
      </c>
      <c r="AC42" s="12">
        <f>SUMIF(Sheet1!$T$10:$T$3962,H42,Sheet1!$J$10:$J$3962)</f>
        <v>0</v>
      </c>
      <c r="AD42" s="12">
        <f>SUMIF(Sheet1!$T$10:$T$3962,I42,Sheet1!$J$10:$J$3962)</f>
        <v>14969</v>
      </c>
      <c r="AE42" s="12">
        <f>SUMIF(Sheet1!$T$10:$T$3962,J42,Sheet1!$J$10:$J$3962)</f>
        <v>0</v>
      </c>
      <c r="AF42" s="12">
        <f>SUMIF(Sheet1!$T$10:$T$3962,K42,Sheet1!$J$10:$J$3962)</f>
        <v>0</v>
      </c>
      <c r="AG42" s="26">
        <f t="shared" si="6"/>
        <v>24633</v>
      </c>
      <c r="AH42" s="12">
        <f>SUMIF(Sheet1!$T$10:$T$3962,M42,Sheet1!$J$10:$J$3962)</f>
        <v>-750</v>
      </c>
      <c r="AI42" s="12">
        <f>SUMIF(Sheet1!$T$10:$T$3962,N42,Sheet1!$J$10:$J$3962)</f>
        <v>106063</v>
      </c>
      <c r="AJ42" s="12">
        <f>SUMIF(Sheet1!$T$10:$T$3962,O42,Sheet1!$J$10:$J$3962)</f>
        <v>0</v>
      </c>
      <c r="AK42" s="26">
        <f t="shared" si="7"/>
        <v>105313</v>
      </c>
      <c r="AL42" s="12">
        <f>SUMIF(Sheet1!$T$10:$T$3962,Q42,Sheet1!$J$10:$J$3962)</f>
        <v>0</v>
      </c>
      <c r="AM42" s="12">
        <f>SUMIF(Sheet1!$T$10:$T$3962,R42,Sheet1!$J$10:$J$3962)</f>
        <v>-32676</v>
      </c>
      <c r="AN42" s="12">
        <f>SUMIF(Sheet1!$T$10:$T$3962,S42,Sheet1!$J$10:$J$3962)</f>
        <v>853</v>
      </c>
      <c r="AO42" s="12">
        <f>SUMIF(Sheet1!$T$10:$T$3962,T42,Sheet1!$J$10:$J$3962)</f>
        <v>0</v>
      </c>
      <c r="AP42" s="12">
        <f>SUMIF(Sheet1!$T$10:$T$3962,U42,Sheet1!$J$10:$J$3962)</f>
        <v>0</v>
      </c>
      <c r="AQ42" s="26">
        <f t="shared" si="8"/>
        <v>-31823</v>
      </c>
      <c r="AR42" s="26">
        <f t="shared" si="9"/>
        <v>-566004</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1056084</v>
      </c>
      <c r="Y45" s="12">
        <f>SUMIF(Sheet1!$T$10:$T$3962,D45,Sheet1!$J$10:$J$3962)</f>
        <v>-719173</v>
      </c>
      <c r="Z45" s="12">
        <f>SUMIF(Sheet1!$T$10:$T$3962,E45,Sheet1!$J$10:$J$3962)</f>
        <v>875979</v>
      </c>
      <c r="AA45" s="26">
        <f t="shared" si="5"/>
        <v>1212890</v>
      </c>
      <c r="AB45" s="12">
        <f>SUMIF(Sheet1!$T$10:$T$3962,G45,Sheet1!$J$10:$J$3962)</f>
        <v>528609</v>
      </c>
      <c r="AC45" s="12">
        <f>SUMIF(Sheet1!$T$10:$T$3962,H45,Sheet1!$J$10:$J$3962)</f>
        <v>41577</v>
      </c>
      <c r="AD45" s="12">
        <f>SUMIF(Sheet1!$T$10:$T$3962,I45,Sheet1!$J$10:$J$3962)</f>
        <v>118749</v>
      </c>
      <c r="AE45" s="12">
        <f>SUMIF(Sheet1!$T$10:$T$3962,J45,Sheet1!$J$10:$J$3962)</f>
        <v>63097</v>
      </c>
      <c r="AF45" s="12">
        <f>SUMIF(Sheet1!$T$10:$T$3962,K45,Sheet1!$J$10:$J$3962)</f>
        <v>0</v>
      </c>
      <c r="AG45" s="26">
        <f t="shared" si="6"/>
        <v>752032</v>
      </c>
      <c r="AH45" s="12">
        <f>SUMIF(Sheet1!$T$10:$T$3962,M45,Sheet1!$J$10:$J$3962)</f>
        <v>271130</v>
      </c>
      <c r="AI45" s="12">
        <f>SUMIF(Sheet1!$T$10:$T$3962,N45,Sheet1!$J$10:$J$3962)</f>
        <v>385707</v>
      </c>
      <c r="AJ45" s="12">
        <f>SUMIF(Sheet1!$T$10:$T$3962,O45,Sheet1!$J$10:$J$3962)</f>
        <v>0</v>
      </c>
      <c r="AK45" s="26">
        <f t="shared" si="7"/>
        <v>656837</v>
      </c>
      <c r="AL45" s="12">
        <f>SUMIF(Sheet1!$T$10:$T$3962,Q45,Sheet1!$J$10:$J$3962)</f>
        <v>-271397</v>
      </c>
      <c r="AM45" s="12">
        <f>SUMIF(Sheet1!$T$10:$T$3962,R45,Sheet1!$J$10:$J$3962)</f>
        <v>986525</v>
      </c>
      <c r="AN45" s="12">
        <f>SUMIF(Sheet1!$T$10:$T$3962,S45,Sheet1!$J$10:$J$3962)</f>
        <v>569852</v>
      </c>
      <c r="AO45" s="12">
        <f>SUMIF(Sheet1!$T$10:$T$3962,T45,Sheet1!$J$10:$J$3962)</f>
        <v>379701</v>
      </c>
      <c r="AP45" s="12">
        <f>SUMIF(Sheet1!$T$10:$T$3962,U45,Sheet1!$J$10:$J$3962)</f>
        <v>0</v>
      </c>
      <c r="AQ45" s="26">
        <f t="shared" si="8"/>
        <v>1664681</v>
      </c>
      <c r="AR45" s="26">
        <f t="shared" si="9"/>
        <v>4286440</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1056084</v>
      </c>
      <c r="Y51" s="12">
        <f>SUMIF(Sheet1!$T$10:$T$3962,D51,Sheet1!$J$10:$J$3962)</f>
        <v>-719173</v>
      </c>
      <c r="Z51" s="12">
        <f>SUMIF(Sheet1!$T$10:$T$3962,E51,Sheet1!$J$10:$J$3962)</f>
        <v>875979</v>
      </c>
      <c r="AA51" s="26">
        <f>SUM(X51:Z51)</f>
        <v>1212890</v>
      </c>
      <c r="AB51" s="12">
        <f>SUMIF(Sheet1!$T$10:$T$3962,G51,Sheet1!$J$10:$J$3962)</f>
        <v>528609</v>
      </c>
      <c r="AC51" s="12">
        <f>SUMIF(Sheet1!$T$10:$T$3962,H51,Sheet1!$J$10:$J$3962)</f>
        <v>41577</v>
      </c>
      <c r="AD51" s="12">
        <f>SUMIF(Sheet1!$T$10:$T$3962,I51,Sheet1!$J$10:$J$3962)</f>
        <v>118749</v>
      </c>
      <c r="AE51" s="12">
        <f>SUMIF(Sheet1!$T$10:$T$3962,J51,Sheet1!$J$10:$J$3962)</f>
        <v>63097</v>
      </c>
      <c r="AF51" s="12">
        <f>SUMIF(Sheet1!$T$10:$T$3962,K51,Sheet1!$J$10:$J$3962)</f>
        <v>0</v>
      </c>
      <c r="AG51" s="26">
        <f>SUM(AB51:AF51)</f>
        <v>752032</v>
      </c>
      <c r="AH51" s="12">
        <f>SUMIF(Sheet1!$T$10:$T$3962,M51,Sheet1!$J$10:$J$3962)</f>
        <v>271130</v>
      </c>
      <c r="AI51" s="12">
        <f>SUMIF(Sheet1!$T$10:$T$3962,N51,Sheet1!$J$10:$J$3962)</f>
        <v>385707</v>
      </c>
      <c r="AJ51" s="12">
        <f>SUMIF(Sheet1!$T$10:$T$3962,O51,Sheet1!$J$10:$J$3962)</f>
        <v>0</v>
      </c>
      <c r="AK51" s="26">
        <f>SUM(AH51:AJ51)</f>
        <v>656837</v>
      </c>
      <c r="AL51" s="12">
        <f>SUMIF(Sheet1!$T$10:$T$3962,Q51,Sheet1!$J$10:$J$3962)</f>
        <v>-271397</v>
      </c>
      <c r="AM51" s="12">
        <f>SUMIF(Sheet1!$T$10:$T$3962,R51,Sheet1!$J$10:$J$3962)</f>
        <v>986525</v>
      </c>
      <c r="AN51" s="12">
        <f>SUMIF(Sheet1!$T$10:$T$3962,S51,Sheet1!$J$10:$J$3962)</f>
        <v>569852</v>
      </c>
      <c r="AO51" s="12">
        <f>SUMIF(Sheet1!$T$10:$T$3962,T51,Sheet1!$J$10:$J$3962)</f>
        <v>379701</v>
      </c>
      <c r="AP51" s="12">
        <f>SUMIF(Sheet1!$T$10:$T$3962,U51,Sheet1!$J$10:$J$3962)</f>
        <v>0</v>
      </c>
      <c r="AQ51" s="26">
        <f>SUM(AL51:AP51)</f>
        <v>1664681</v>
      </c>
      <c r="AR51" s="26">
        <f>+AQ51+AK51+AG51+AA51</f>
        <v>4286440</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-1056084</v>
      </c>
      <c r="Y53" s="12">
        <f>SUMIF(Sheet1!$T$10:$T$3962,D53,Sheet1!$J$10:$J$3962)</f>
        <v>1843980</v>
      </c>
      <c r="Z53" s="12">
        <f>SUMIF(Sheet1!$T$10:$T$3962,E53,Sheet1!$J$10:$J$3962)</f>
        <v>-875979</v>
      </c>
      <c r="AA53" s="26">
        <f t="shared" ref="AA53:AA58" si="10">SUM(X53:Z53)</f>
        <v>-88083</v>
      </c>
      <c r="AB53" s="12">
        <f>SUMIF(Sheet1!$T$10:$T$3962,G53,Sheet1!$J$10:$J$3962)</f>
        <v>-523854</v>
      </c>
      <c r="AC53" s="12">
        <f>SUMIF(Sheet1!$T$10:$T$3962,H53,Sheet1!$J$10:$J$3962)</f>
        <v>-41577</v>
      </c>
      <c r="AD53" s="12">
        <f>SUMIF(Sheet1!$T$10:$T$3962,I53,Sheet1!$J$10:$J$3962)</f>
        <v>-92899</v>
      </c>
      <c r="AE53" s="12">
        <f>SUMIF(Sheet1!$T$10:$T$3962,J53,Sheet1!$J$10:$J$3962)</f>
        <v>4954</v>
      </c>
      <c r="AF53" s="12">
        <f>SUMIF(Sheet1!$T$10:$T$3962,K53,Sheet1!$J$10:$J$3962)</f>
        <v>0</v>
      </c>
      <c r="AG53" s="26">
        <f t="shared" ref="AG53:AG58" si="11">SUM(AB53:AF53)</f>
        <v>-653376</v>
      </c>
      <c r="AH53" s="12">
        <f>SUMIF(Sheet1!$T$10:$T$3962,M53,Sheet1!$J$10:$J$3962)</f>
        <v>-271130</v>
      </c>
      <c r="AI53" s="12">
        <f>SUMIF(Sheet1!$T$10:$T$3962,N53,Sheet1!$J$10:$J$3962)</f>
        <v>-385707</v>
      </c>
      <c r="AJ53" s="12">
        <f>SUMIF(Sheet1!$T$10:$T$3962,O53,Sheet1!$J$10:$J$3962)</f>
        <v>0</v>
      </c>
      <c r="AK53" s="26">
        <f t="shared" ref="AK53:AK58" si="12">SUM(AH53:AJ53)</f>
        <v>-656837</v>
      </c>
      <c r="AL53" s="12">
        <f>SUMIF(Sheet1!$T$10:$T$3962,Q53,Sheet1!$J$10:$J$3962)</f>
        <v>271397</v>
      </c>
      <c r="AM53" s="12">
        <f>SUMIF(Sheet1!$T$10:$T$3962,R53,Sheet1!$J$10:$J$3962)</f>
        <v>3753268</v>
      </c>
      <c r="AN53" s="12">
        <f>SUMIF(Sheet1!$T$10:$T$3962,S53,Sheet1!$J$10:$J$3962)</f>
        <v>247802</v>
      </c>
      <c r="AO53" s="12">
        <f>SUMIF(Sheet1!$T$10:$T$3962,T53,Sheet1!$J$10:$J$3962)</f>
        <v>138117</v>
      </c>
      <c r="AP53" s="12">
        <f>SUMIF(Sheet1!$T$10:$T$3962,U53,Sheet1!$J$10:$J$3962)</f>
        <v>0</v>
      </c>
      <c r="AQ53" s="26">
        <f t="shared" ref="AQ53:AQ58" si="13">SUM(AL53:AP53)</f>
        <v>4410584</v>
      </c>
      <c r="AR53" s="26">
        <f t="shared" ref="AR53:AR58" si="14">+AQ53+AK53+AG53+AA53</f>
        <v>3012288</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-1056084</v>
      </c>
      <c r="Y55" s="12">
        <f>SUMIF(Sheet1!$T$10:$T$3962,D55,Sheet1!$J$10:$J$3962)</f>
        <v>1843980</v>
      </c>
      <c r="Z55" s="12">
        <f>SUMIF(Sheet1!$T$10:$T$3962,E55,Sheet1!$J$10:$J$3962)</f>
        <v>-875979</v>
      </c>
      <c r="AA55" s="26">
        <f t="shared" si="10"/>
        <v>-88083</v>
      </c>
      <c r="AB55" s="12">
        <f>SUMIF(Sheet1!$T$10:$T$3962,G55,Sheet1!$J$10:$J$3962)</f>
        <v>-523854</v>
      </c>
      <c r="AC55" s="12">
        <f>SUMIF(Sheet1!$T$10:$T$3962,H55,Sheet1!$J$10:$J$3962)</f>
        <v>-41577</v>
      </c>
      <c r="AD55" s="12">
        <f>SUMIF(Sheet1!$T$10:$T$3962,I55,Sheet1!$J$10:$J$3962)</f>
        <v>-92899</v>
      </c>
      <c r="AE55" s="12">
        <f>SUMIF(Sheet1!$T$10:$T$3962,J55,Sheet1!$J$10:$J$3962)</f>
        <v>4954</v>
      </c>
      <c r="AF55" s="12">
        <f>SUMIF(Sheet1!$T$10:$T$3962,K55,Sheet1!$J$10:$J$3962)</f>
        <v>0</v>
      </c>
      <c r="AG55" s="26">
        <f t="shared" si="11"/>
        <v>-653376</v>
      </c>
      <c r="AH55" s="12">
        <f>SUMIF(Sheet1!$T$10:$T$3962,M55,Sheet1!$J$10:$J$3962)</f>
        <v>-271130</v>
      </c>
      <c r="AI55" s="12">
        <f>SUMIF(Sheet1!$T$10:$T$3962,N55,Sheet1!$J$10:$J$3962)</f>
        <v>-385707</v>
      </c>
      <c r="AJ55" s="12">
        <f>SUMIF(Sheet1!$T$10:$T$3962,O55,Sheet1!$J$10:$J$3962)</f>
        <v>0</v>
      </c>
      <c r="AK55" s="26">
        <f t="shared" si="12"/>
        <v>-656837</v>
      </c>
      <c r="AL55" s="12">
        <f>SUMIF(Sheet1!$T$10:$T$3962,Q55,Sheet1!$J$10:$J$3962)</f>
        <v>271397</v>
      </c>
      <c r="AM55" s="12">
        <f>SUMIF(Sheet1!$T$10:$T$3962,R55,Sheet1!$J$10:$J$3962)</f>
        <v>3753268</v>
      </c>
      <c r="AN55" s="12">
        <f>SUMIF(Sheet1!$T$10:$T$3962,S55,Sheet1!$J$10:$J$3962)</f>
        <v>247802</v>
      </c>
      <c r="AO55" s="12">
        <f>SUMIF(Sheet1!$T$10:$T$3962,T55,Sheet1!$J$10:$J$3962)</f>
        <v>138117</v>
      </c>
      <c r="AP55" s="12">
        <f>SUMIF(Sheet1!$T$10:$T$3962,U55,Sheet1!$J$10:$J$3962)</f>
        <v>0</v>
      </c>
      <c r="AQ55" s="26">
        <f t="shared" si="13"/>
        <v>4410584</v>
      </c>
      <c r="AR55" s="26">
        <f t="shared" si="14"/>
        <v>3012288</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-1056084</v>
      </c>
      <c r="Y58" s="12">
        <f>SUMIF(Sheet1!$T$10:$T$3962,D58,Sheet1!$J$10:$J$3962)</f>
        <v>1843980</v>
      </c>
      <c r="Z58" s="12">
        <f>SUMIF(Sheet1!$T$10:$T$3962,E58,Sheet1!$J$10:$J$3962)</f>
        <v>-875979</v>
      </c>
      <c r="AA58" s="26">
        <f t="shared" si="10"/>
        <v>-88083</v>
      </c>
      <c r="AB58" s="12">
        <f>SUMIF(Sheet1!$T$10:$T$3962,G58,Sheet1!$J$10:$J$3962)</f>
        <v>-523854</v>
      </c>
      <c r="AC58" s="12">
        <f>SUMIF(Sheet1!$T$10:$T$3962,H58,Sheet1!$J$10:$J$3962)</f>
        <v>-41577</v>
      </c>
      <c r="AD58" s="12">
        <f>SUMIF(Sheet1!$T$10:$T$3962,I58,Sheet1!$J$10:$J$3962)</f>
        <v>-92899</v>
      </c>
      <c r="AE58" s="12">
        <f>SUMIF(Sheet1!$T$10:$T$3962,J58,Sheet1!$J$10:$J$3962)</f>
        <v>4954</v>
      </c>
      <c r="AF58" s="12">
        <f>SUMIF(Sheet1!$T$10:$T$3962,K58,Sheet1!$J$10:$J$3962)</f>
        <v>0</v>
      </c>
      <c r="AG58" s="26">
        <f t="shared" si="11"/>
        <v>-653376</v>
      </c>
      <c r="AH58" s="12">
        <f>SUMIF(Sheet1!$T$10:$T$3962,M58,Sheet1!$J$10:$J$3962)</f>
        <v>-271130</v>
      </c>
      <c r="AI58" s="12">
        <f>SUMIF(Sheet1!$T$10:$T$3962,N58,Sheet1!$J$10:$J$3962)</f>
        <v>-385707</v>
      </c>
      <c r="AJ58" s="12">
        <f>SUMIF(Sheet1!$T$10:$T$3962,O58,Sheet1!$J$10:$J$3962)</f>
        <v>0</v>
      </c>
      <c r="AK58" s="26">
        <f t="shared" si="12"/>
        <v>-656837</v>
      </c>
      <c r="AL58" s="12">
        <f>SUMIF(Sheet1!$T$10:$T$3962,Q58,Sheet1!$J$10:$J$3962)</f>
        <v>271397</v>
      </c>
      <c r="AM58" s="12">
        <f>SUMIF(Sheet1!$T$10:$T$3962,R58,Sheet1!$J$10:$J$3962)</f>
        <v>3753268</v>
      </c>
      <c r="AN58" s="12">
        <f>SUMIF(Sheet1!$T$10:$T$3962,S58,Sheet1!$J$10:$J$3962)</f>
        <v>247802</v>
      </c>
      <c r="AO58" s="12">
        <f>SUMIF(Sheet1!$T$10:$T$3962,T58,Sheet1!$J$10:$J$3962)</f>
        <v>138117</v>
      </c>
      <c r="AP58" s="12">
        <f>SUMIF(Sheet1!$T$10:$T$3962,U58,Sheet1!$J$10:$J$3962)</f>
        <v>0</v>
      </c>
      <c r="AQ58" s="26">
        <f t="shared" si="13"/>
        <v>4410584</v>
      </c>
      <c r="AR58" s="26">
        <f t="shared" si="14"/>
        <v>3012288</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-1056084</v>
      </c>
      <c r="Y69" s="12">
        <f>SUMIF(Sheet1!$T$10:$T$3962,D69,Sheet1!$J$10:$J$3962)</f>
        <v>1843980</v>
      </c>
      <c r="Z69" s="12">
        <f>SUMIF(Sheet1!$T$10:$T$3962,E69,Sheet1!$J$10:$J$3962)</f>
        <v>-875979</v>
      </c>
      <c r="AA69" s="26">
        <f t="shared" si="15"/>
        <v>-88083</v>
      </c>
      <c r="AB69" s="12">
        <f>SUMIF(Sheet1!$T$10:$T$3962,G69,Sheet1!$J$10:$J$3962)</f>
        <v>-523854</v>
      </c>
      <c r="AC69" s="12">
        <f>SUMIF(Sheet1!$T$10:$T$3962,H69,Sheet1!$J$10:$J$3962)</f>
        <v>-41577</v>
      </c>
      <c r="AD69" s="12">
        <f>SUMIF(Sheet1!$T$10:$T$3962,I69,Sheet1!$J$10:$J$3962)</f>
        <v>-92899</v>
      </c>
      <c r="AE69" s="12">
        <f>SUMIF(Sheet1!$T$10:$T$3962,J69,Sheet1!$J$10:$J$3962)</f>
        <v>4954</v>
      </c>
      <c r="AF69" s="12">
        <f>SUMIF(Sheet1!$T$10:$T$3962,K69,Sheet1!$J$10:$J$3962)</f>
        <v>0</v>
      </c>
      <c r="AG69" s="26">
        <f t="shared" si="16"/>
        <v>-653376</v>
      </c>
      <c r="AH69" s="12">
        <f>SUMIF(Sheet1!$T$10:$T$3962,M69,Sheet1!$J$10:$J$3962)</f>
        <v>-271130</v>
      </c>
      <c r="AI69" s="12">
        <f>SUMIF(Sheet1!$T$10:$T$3962,N69,Sheet1!$J$10:$J$3962)</f>
        <v>-385707</v>
      </c>
      <c r="AJ69" s="12">
        <f>SUMIF(Sheet1!$T$10:$T$3962,O69,Sheet1!$J$10:$J$3962)</f>
        <v>0</v>
      </c>
      <c r="AK69" s="26">
        <f t="shared" si="17"/>
        <v>-656837</v>
      </c>
      <c r="AL69" s="12">
        <f>SUMIF(Sheet1!$T$10:$T$3962,Q69,Sheet1!$J$10:$J$3962)</f>
        <v>271397</v>
      </c>
      <c r="AM69" s="12">
        <f>SUMIF(Sheet1!$T$10:$T$3962,R69,Sheet1!$J$10:$J$3962)</f>
        <v>3753268</v>
      </c>
      <c r="AN69" s="12">
        <f>SUMIF(Sheet1!$T$10:$T$3962,S69,Sheet1!$J$10:$J$3962)</f>
        <v>247802</v>
      </c>
      <c r="AO69" s="12">
        <f>SUMIF(Sheet1!$T$10:$T$3962,T69,Sheet1!$J$10:$J$3962)</f>
        <v>138117</v>
      </c>
      <c r="AP69" s="12">
        <f>SUMIF(Sheet1!$T$10:$T$3962,U69,Sheet1!$J$10:$J$3962)</f>
        <v>0</v>
      </c>
      <c r="AQ69" s="26">
        <f t="shared" si="18"/>
        <v>4410584</v>
      </c>
      <c r="AR69" s="26">
        <f t="shared" si="19"/>
        <v>3012288</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purl.org/dc/terms/"/>
    <ds:schemaRef ds:uri="http://purl.org/dc/elements/1.1/"/>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schemas.microsoft.com/sharepoint/v3"/>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2016-02-11T09:58:12Z</dcterms:modified>
</cp:coreProperties>
</file>